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65" windowWidth="14805" windowHeight="705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СВОД!$A$1:$DZ$163</definedName>
  </definedNames>
  <calcPr calcId="125725"/>
</workbook>
</file>

<file path=xl/calcChain.xml><?xml version="1.0" encoding="utf-8"?>
<calcChain xmlns="http://schemas.openxmlformats.org/spreadsheetml/2006/main">
  <c r="J117" i="16"/>
  <c r="N118"/>
  <c r="N117"/>
  <c r="N163" l="1"/>
  <c r="N124"/>
  <c r="N125"/>
  <c r="N127"/>
  <c r="N126"/>
  <c r="J129" l="1"/>
  <c r="I129"/>
  <c r="H129"/>
  <c r="G129"/>
  <c r="G123"/>
  <c r="N162"/>
  <c r="N161"/>
  <c r="N160"/>
  <c r="N159"/>
  <c r="N158"/>
  <c r="N157"/>
  <c r="N156"/>
  <c r="N155"/>
  <c r="N154"/>
  <c r="N153"/>
  <c r="N135"/>
  <c r="N123"/>
  <c r="N128" s="1"/>
  <c r="H123"/>
  <c r="I127"/>
  <c r="I126"/>
  <c r="J126" s="1"/>
  <c r="I125"/>
  <c r="J125" s="1"/>
  <c r="I124"/>
  <c r="J124" s="1"/>
  <c r="I123" l="1"/>
  <c r="J123" s="1"/>
  <c r="N152"/>
  <c r="N151"/>
  <c r="N150"/>
  <c r="N149"/>
  <c r="N148"/>
  <c r="N147"/>
  <c r="N146"/>
  <c r="N145"/>
  <c r="N144"/>
  <c r="N143"/>
  <c r="N142"/>
  <c r="N141"/>
  <c r="N140"/>
  <c r="N139"/>
  <c r="N138"/>
  <c r="N137"/>
  <c r="N136"/>
  <c r="N134"/>
  <c r="N133"/>
  <c r="I133"/>
  <c r="J133" s="1"/>
  <c r="N132"/>
  <c r="I132"/>
  <c r="J132" s="1"/>
  <c r="N131"/>
  <c r="I131"/>
  <c r="J131" s="1"/>
  <c r="N130"/>
  <c r="I130"/>
  <c r="J130" s="1"/>
  <c r="N129"/>
  <c r="H111"/>
  <c r="G111"/>
  <c r="H105"/>
  <c r="G105"/>
  <c r="H99"/>
  <c r="G99"/>
  <c r="H87"/>
  <c r="G87"/>
  <c r="H81"/>
  <c r="G81"/>
  <c r="H75"/>
  <c r="G75"/>
  <c r="H69"/>
  <c r="G69"/>
  <c r="H63"/>
  <c r="G63"/>
  <c r="H57"/>
  <c r="G57"/>
  <c r="H51"/>
  <c r="G51"/>
  <c r="G45"/>
  <c r="H33"/>
  <c r="G33"/>
  <c r="H24"/>
  <c r="G24"/>
  <c r="N115"/>
  <c r="I115"/>
  <c r="J115" s="1"/>
  <c r="N114"/>
  <c r="I114"/>
  <c r="J114" s="1"/>
  <c r="N113"/>
  <c r="I113"/>
  <c r="J113" s="1"/>
  <c r="N112"/>
  <c r="I112"/>
  <c r="J112" s="1"/>
  <c r="N111"/>
  <c r="E111"/>
  <c r="N109"/>
  <c r="I109"/>
  <c r="J109" s="1"/>
  <c r="N108"/>
  <c r="I108"/>
  <c r="J108" s="1"/>
  <c r="N107"/>
  <c r="I107"/>
  <c r="J107" s="1"/>
  <c r="N106"/>
  <c r="I106"/>
  <c r="J106" s="1"/>
  <c r="N105"/>
  <c r="E105"/>
  <c r="N103"/>
  <c r="I103"/>
  <c r="J103" s="1"/>
  <c r="N102"/>
  <c r="I102"/>
  <c r="J102" s="1"/>
  <c r="N101"/>
  <c r="I101"/>
  <c r="J101" s="1"/>
  <c r="N100"/>
  <c r="I100"/>
  <c r="J100" s="1"/>
  <c r="N99"/>
  <c r="E99"/>
  <c r="I99" l="1"/>
  <c r="J99" s="1"/>
  <c r="O99" s="1"/>
  <c r="I105"/>
  <c r="J105" s="1"/>
  <c r="O105" s="1"/>
  <c r="I111"/>
  <c r="J111" s="1"/>
  <c r="O111" s="1"/>
  <c r="I97"/>
  <c r="J97" s="1"/>
  <c r="I96"/>
  <c r="J96" s="1"/>
  <c r="I95"/>
  <c r="J95" s="1"/>
  <c r="I94"/>
  <c r="J94" s="1"/>
  <c r="N93"/>
  <c r="N98" s="1"/>
  <c r="I93"/>
  <c r="E93"/>
  <c r="J93" l="1"/>
  <c r="O93" s="1"/>
  <c r="O57"/>
  <c r="N74" l="1"/>
  <c r="N22" l="1"/>
  <c r="N21"/>
  <c r="N18"/>
  <c r="N19"/>
  <c r="N20"/>
  <c r="N17"/>
  <c r="E7"/>
  <c r="G7"/>
  <c r="H7"/>
  <c r="N7"/>
  <c r="I8"/>
  <c r="J8" s="1"/>
  <c r="N8"/>
  <c r="I9"/>
  <c r="J9" s="1"/>
  <c r="N9"/>
  <c r="I10"/>
  <c r="J10" s="1"/>
  <c r="N10"/>
  <c r="I11"/>
  <c r="J11" s="1"/>
  <c r="N11"/>
  <c r="N12"/>
  <c r="N13"/>
  <c r="N14"/>
  <c r="N15"/>
  <c r="I7" l="1"/>
  <c r="J7" s="1"/>
  <c r="N49"/>
  <c r="N46"/>
  <c r="N47"/>
  <c r="I33"/>
  <c r="N31"/>
  <c r="N30"/>
  <c r="N29"/>
  <c r="N28"/>
  <c r="N27"/>
  <c r="N26"/>
  <c r="N25"/>
  <c r="N24"/>
  <c r="I24"/>
  <c r="N32" l="1"/>
  <c r="N91"/>
  <c r="I91"/>
  <c r="J91" s="1"/>
  <c r="N90"/>
  <c r="I90"/>
  <c r="J90" s="1"/>
  <c r="N89"/>
  <c r="I89"/>
  <c r="J89" s="1"/>
  <c r="N88"/>
  <c r="I88"/>
  <c r="J88" s="1"/>
  <c r="N87"/>
  <c r="N92" s="1"/>
  <c r="I87"/>
  <c r="E87"/>
  <c r="N85"/>
  <c r="N84"/>
  <c r="I84"/>
  <c r="N83"/>
  <c r="N82"/>
  <c r="N81"/>
  <c r="I81"/>
  <c r="E81"/>
  <c r="N79"/>
  <c r="I79"/>
  <c r="J79" s="1"/>
  <c r="N78"/>
  <c r="I78"/>
  <c r="J78" s="1"/>
  <c r="N77"/>
  <c r="I77"/>
  <c r="J77" s="1"/>
  <c r="N76"/>
  <c r="I76"/>
  <c r="J76" s="1"/>
  <c r="N75"/>
  <c r="I75"/>
  <c r="E75"/>
  <c r="I73"/>
  <c r="J73" s="1"/>
  <c r="I72"/>
  <c r="J72" s="1"/>
  <c r="I71"/>
  <c r="J71" s="1"/>
  <c r="I70"/>
  <c r="J70" s="1"/>
  <c r="I69"/>
  <c r="E69"/>
  <c r="N67"/>
  <c r="I67"/>
  <c r="J67" s="1"/>
  <c r="N66"/>
  <c r="I66"/>
  <c r="J66" s="1"/>
  <c r="N65"/>
  <c r="I65"/>
  <c r="J65" s="1"/>
  <c r="N64"/>
  <c r="I64"/>
  <c r="J64" s="1"/>
  <c r="N63"/>
  <c r="I63"/>
  <c r="E63"/>
  <c r="N61"/>
  <c r="I61"/>
  <c r="J61" s="1"/>
  <c r="N60"/>
  <c r="I60"/>
  <c r="J60" s="1"/>
  <c r="N59"/>
  <c r="I59"/>
  <c r="J59" s="1"/>
  <c r="N58"/>
  <c r="I58"/>
  <c r="J58" s="1"/>
  <c r="N57"/>
  <c r="I57"/>
  <c r="E57"/>
  <c r="N55"/>
  <c r="I55"/>
  <c r="J55" s="1"/>
  <c r="N54"/>
  <c r="I54"/>
  <c r="J54" s="1"/>
  <c r="N53"/>
  <c r="I53"/>
  <c r="J53" s="1"/>
  <c r="N52"/>
  <c r="I52"/>
  <c r="J52" s="1"/>
  <c r="N51"/>
  <c r="I51"/>
  <c r="E51"/>
  <c r="N48"/>
  <c r="I48"/>
  <c r="J48" s="1"/>
  <c r="N45"/>
  <c r="I45"/>
  <c r="E45"/>
  <c r="I36"/>
  <c r="N35"/>
  <c r="N34"/>
  <c r="N33"/>
  <c r="E33"/>
  <c r="J33" s="1"/>
  <c r="J75" l="1"/>
  <c r="O75" s="1"/>
  <c r="J51"/>
  <c r="O51" s="1"/>
  <c r="J84"/>
  <c r="N50"/>
  <c r="J87"/>
  <c r="O87" s="1"/>
  <c r="N44"/>
  <c r="O33" s="1"/>
  <c r="J45"/>
  <c r="J36"/>
  <c r="J63"/>
  <c r="O63" s="1"/>
  <c r="J69"/>
  <c r="O69" s="1"/>
  <c r="J81"/>
  <c r="I27"/>
  <c r="E24"/>
  <c r="J24" s="1"/>
  <c r="O24" s="1"/>
  <c r="N16"/>
  <c r="N23" s="1"/>
  <c r="O7" s="1"/>
  <c r="O81" l="1"/>
  <c r="O45"/>
</calcChain>
</file>

<file path=xl/sharedStrings.xml><?xml version="1.0" encoding="utf-8"?>
<sst xmlns="http://schemas.openxmlformats.org/spreadsheetml/2006/main" count="312" uniqueCount="185">
  <si>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</si>
  <si>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</si>
  <si>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</si>
  <si>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</si>
  <si>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</si>
  <si>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</si>
  <si>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</si>
  <si>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</si>
  <si>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</si>
  <si>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</si>
  <si>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</si>
  <si>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</si>
  <si>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</si>
  <si>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</si>
  <si>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</si>
  <si>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</si>
  <si>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</si>
  <si>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</si>
  <si>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</si>
  <si>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</si>
  <si>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</si>
  <si>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</si>
  <si>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</si>
  <si>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</si>
  <si>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</si>
  <si>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</si>
  <si>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</si>
  <si>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</si>
  <si>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</si>
  <si>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</si>
  <si>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</si>
  <si>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</si>
  <si>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</si>
  <si>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</si>
  <si>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</si>
  <si>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</si>
  <si>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</si>
  <si>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</si>
  <si>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</si>
  <si>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</si>
  <si>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Краткая характеристика выполненных мероприятий.                                                                                                                   По невыполненным мероприятиям указать причины.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</si>
  <si>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</si>
  <si>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</si>
  <si>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</si>
  <si>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</si>
  <si>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</si>
  <si>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</si>
  <si>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</si>
  <si>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</si>
  <si>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</si>
  <si>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</si>
  <si>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</si>
  <si>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</si>
  <si>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среднеарифметичекое значение столбца №13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</si>
  <si>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</si>
  <si>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</si>
  <si>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</si>
  <si>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</si>
  <si>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Устойчивое развитие сельских территорий Большеберезниковского района Республики Мордовия на 2014-2017 годы и на период до 2020 года</t>
  </si>
  <si>
    <t>Чистая вода 2011-2015 годы</t>
  </si>
  <si>
    <t>Гармонизация межнациональных и межконфессиональных отношений в Большеберезниковском муниципальном районе на 2014-2020 годы</t>
  </si>
  <si>
    <t>Повышение безопасности дорожного движения в Большеберезниковском муниципальном районе Республики Мордовия в 2013-2020 годы</t>
  </si>
  <si>
    <t>Противодействие коррупции в Большеберезниковском муниципальном районе на 2012-2016 гг</t>
  </si>
  <si>
    <t>высокоэффективная</t>
  </si>
  <si>
    <t>1 Доля населения, систематически занимающегося физической культурой и спортом</t>
  </si>
  <si>
    <t>2 Доля детей, занимающихся в спортивной школе</t>
  </si>
  <si>
    <t>3 Количество спортсменов района - победителей республиканских и всероссийских соревнований по видам спорта</t>
  </si>
  <si>
    <t>1 Количество субъектов малого и среднего предпринимательства, единиц</t>
  </si>
  <si>
    <t>2 Количество занятых в малом и среднем предпринимательстве, человек</t>
  </si>
  <si>
    <t>3 Оборот малых, микро- и средних предприятий, млн. рублей</t>
  </si>
  <si>
    <t>4 Доля занятых в малом и среднем предпринимательстве в общей численности занятых в экономике района, %</t>
  </si>
  <si>
    <t>5 Доля субъектов малого и среднего предпринимательства в общем объеме розничного товарооборота в районе, %</t>
  </si>
  <si>
    <t>Формирование информационного общества в Большеберезниковском муниципальном районе в период до 2018 года</t>
  </si>
  <si>
    <t xml:space="preserve">1 Удельный вес численности  учреждений, реализующих основную общеобразовательную программу дошкольного образования, оказывающих </t>
  </si>
  <si>
    <t xml:space="preserve">Меры по правовому обеспечению противодействия коррупции; совершенствование механизмов антикоррупционной экспертизы нормативных правовых актов муниципального района; разработка системы мер, направленных на совершенствование порядка прохождения муниципальной службы и стимулирование заинтересованности добросовестого исполнения обязанностей муниципальной службы на высоком профессиональном уровне; совершенствование организации деятельности органов местного самоуправления по размещению муниципальных заказов; регламентация использования муниципального имущества района; формирование антикоррупционного общественного сознания, нетерпимости к проявлениям коррупции; совершенствование контрольной деятельности в системе мер по противодействию коррупции; обеспечение публичности и открытости деятельности органов местного самоуправления муниципального района.                                                                                                                  </t>
  </si>
  <si>
    <t>2 Удельный вес численности дошкольных учреждений использующих современные здоровьесберегающие и компенсирующие   технологии</t>
  </si>
  <si>
    <t>3 Удельный вес педагогических и управленче-ских кадров общеобразовательных учреждений, прошедших повышение квалификации для работы в соответствии с федеральными государственными образовательными стандартами</t>
  </si>
  <si>
    <t>4 Удельный вес лиц, сдавших единый государ-ственный экзамен от числа выпускников, участво-вавших в нем.</t>
  </si>
  <si>
    <t>5 Удельный вес количества обучающихся, про-шедших подготовку в профильных лагерях</t>
  </si>
  <si>
    <t>6 Количество обучающихся, участвовавших в региональном этапе всероссийской олимпиады</t>
  </si>
  <si>
    <t>7 Удельный вес численности обучающихся, ох-ваченным  дополнительным  образованием: в дошкольных  учреждениях</t>
  </si>
  <si>
    <t>8 Удельный вес численности обучающихся, ох-ваченным  дополнительным  образованием: в общеобразовательных  учреждениях</t>
  </si>
  <si>
    <t xml:space="preserve">9 Удельный вес количества участников профессиональных конкурсов педагогов </t>
  </si>
  <si>
    <t>10 Удельный вес количества молодых педагогов (до 35 лет) в образовательных учреждениях</t>
  </si>
  <si>
    <t>11 Удельный вес количества обучающихся, кото-рым созданы современные условия для занятий физкультурой, в том числе обеспечена возможность пользоваться современно оборудованными спортза-лами и спортплощадками</t>
  </si>
  <si>
    <t>12 Удельный вес количества обучающихся,  ко-торым предоставлена возможность пользоваться современными столовыми, в том числе получать качественное горячее питание</t>
  </si>
  <si>
    <t>13 Удельный вес количества обучающихся, обучающихся в зданиях, в которых обеспечено медицинское обслуживание, включая наличие современных медицинских кабинетов</t>
  </si>
  <si>
    <t xml:space="preserve">14 Удельный вес количества обучающихся, охва-ченных  занятостью  и летним отдыхом в оздорови-тельных учреждениях </t>
  </si>
  <si>
    <t xml:space="preserve">15 Доля обучающихся, которым предоставлены современные условия обучения, от общей численности обучающихся по основным программам общего образования по результатам мониторинга </t>
  </si>
  <si>
    <t xml:space="preserve">16 Удельный вес количества обучающихся, про-шедших  независимую оценку академических дос-тижений, компетенций и способностей на всех сту-пенях и уровнях образования  </t>
  </si>
  <si>
    <t>эффективная</t>
  </si>
  <si>
    <t>Число лиц погибших в ДТП</t>
  </si>
  <si>
    <t>Число детей погибших в ДТП</t>
  </si>
  <si>
    <t>транспортный риск (число лиц, погибших в ДТП на 1 тыс. транспортных средств</t>
  </si>
  <si>
    <t>тяжесть последствий (число лиц погибших в ДТП на 100 пострадавших)</t>
  </si>
  <si>
    <t>Социальный риск (число лиц погибших в ДТП на 10 тысяч населения)</t>
  </si>
  <si>
    <t>рассчитать невозможно по причине отсутствия финансирования программы</t>
  </si>
  <si>
    <t>14= общая степень  достижения цели*9столбец/100%</t>
  </si>
  <si>
    <t>Сводный годовой отчет об эффективности реализации  муниципальных программ  Большеберезниковского муниципального района за 2016 год</t>
  </si>
  <si>
    <t>Число основных мероприятий, запланированных к реализации в 2016 г., единиц</t>
  </si>
  <si>
    <t>Объем финансовых средств, запланированный по программе на                                                                                                                                                                                          2016 г., тыс. рублей</t>
  </si>
  <si>
    <t>Фактически освоенный объем финансирования программы за 2016 г., тыс. рублей</t>
  </si>
  <si>
    <t>Целевое значение на 2016 г.</t>
  </si>
  <si>
    <t>Фактическое значение за 2016 г.</t>
  </si>
  <si>
    <t>Развитие образования в Большеберезниковском муниципальном районе на 2016-2019 годы</t>
  </si>
  <si>
    <t>Развитие культуры и туризма на 2016-2018 годы</t>
  </si>
  <si>
    <t xml:space="preserve">Выделенное финасирование освоено на 100%.    Заявления желающих улучшить свои жилищные условия  поступают постоянно. В 2016 году улучшили свои жилищные условия 7 семей. </t>
  </si>
  <si>
    <t xml:space="preserve">Выделенное финасирование освоено на 100%.    Заявления желающих улучшить свои жилищные условия  поступают постоянно. В 2016 году улучшили свои жилищные условия 5 семей. </t>
  </si>
  <si>
    <t>Програма "Жилище" подпрограмма "Обеспечение жильем молодых семей"</t>
  </si>
  <si>
    <t>"Развитие транспортной инфрастрруктуры, автомобильных дорог и дорожного хозяйства на 2016-2019 год"</t>
  </si>
  <si>
    <t>Выделенное финасирование освоено на 100%.    Улучшились автодороги общего пользования  местного значения с твердым покрытием  на 2,3% от общей протяженности автодорог местного значения.</t>
  </si>
  <si>
    <t>Комплексная программа профилактики правонарушений на территории Большеберезниковского муниципального района Республики Мордовия на 2016-2018 годы</t>
  </si>
  <si>
    <t>Мониторинг реализации Комплексной программы - ежеквартально; Контроль исполнения решения Межведомственной комиссии по социальной профилактике правонарушения- ежемесячно; организация взаимодействия субъектов профилактики правонарушений- постоянно; встреча работников администрации муниципального района, сельских поселений, правоохранительных органов с учащимися общеобразовательных учреждения, филиала Ромодановского аграрного техникума- апрель;организация летнего труда и отдыха школьников-июнь-август; организация спортивно- массовых и культурных мероприятий;выступление на страницах районной газеты"Присурские вести"; комплексная оперативно- профилактическая операция "Подросток"; организация работы с несовершеннолетними состоящими на различных видах учета и семьями находящимися в социально опасном положении.</t>
  </si>
  <si>
    <t>Районная целевая программа "Комплексные меры противодействия злоупотреблению наркотиками и их незаконному обороту на 2016-2018 годы"</t>
  </si>
  <si>
    <t>Проведение профилактических мероприятий в общеобразовательных учреждениях района; проведение акции "Сообщи, где торгуют смертью";проведение анкетирования среди населения;проведение операций "Подросток", "Семья", "Здоровье";мониторинг наркоситуации в районе - ежеквартально; трудоустройсто и организация досуга несовершеннолетних в период летних каникул;проведение общерайонного родительского собрания "Профилактика наркомании и токсикомании среди детей и подростков"; проведение декадника, посвященного Дню борьбы с наркоманией;профилактическая работа на страницах газеты "присурские вести".</t>
  </si>
  <si>
    <t>Муниципальная программа "Профилактика терроризма и экстремизма в Большеберезниковском муниципальном районе Республики Мордовия на 2016-2018 годы</t>
  </si>
  <si>
    <t xml:space="preserve">Проведение совещаний с организаторами общественных мероприятий,  по антитеррористической защищенности массовых общественных мероприятий - в период подготовки каждого мероприятия;осуществление мониторинга оперативной обстановке на территории муниципального района- ежемесячно;оформление Паспортов безопасности (объектов), мест массового пребывания людей - 17;осуществление контроля за лицами, приезжающими в населенные пункты района;контроль за исполнением принятых решений Антитеррористической комиссии;                                                  -Установка систем видеонаблюдения - 14 организаций;                                                     -встреча с учащимися ОУ по правовому и гражданскому воспитанию; -осуществление работы КДН и ЗП (по профилактике правонарушений); -рейды в вечернее время по изучению досуга населения в КДЦ;                     -организация работы добровольных народных дружин в поселениях;                                        -обеспечение безопасности проведения массовых мероприятий; </t>
  </si>
  <si>
    <t>Торжественное собрание, посвященное Дню эрзянского языка (с. Шугурово);                                                               -организация работы Совета по межнациональным и межконфессиональным отношениям;                                              -Общее собрание Большеберезниковского местного отделения Межрегиональной общественной организации мордовского (эрзянского) народа;                                     -мероприятия в образовательных учреждениях: конкурс рисунков "Люблю тебя, мой край родной", конкурс сочинений "Родной язык в сердце моем"; -встреча  учащихся с писателями и позтами Мордовии; участие в республиканском фестивале "Шумбрат, Мордовия!"</t>
  </si>
  <si>
    <t>Развитие физической культуры и спорта в Большеберезниковском районе на 2016-2019 годы</t>
  </si>
  <si>
    <t>Развитие малого среднего предпринимательства в Большеберезниковском муниципальном районе на 2016-2018 годы</t>
  </si>
  <si>
    <t xml:space="preserve">                                                                                                                                                             -Развитие системы дошкольного образования       -Переход на государственный федеральный стандарт                                                            -Развитие системы выявления и поддержки талантливых детей                                                 -Совершенствование учительского корпуса               -Сохранение и укрепление здоровья школьников -Совершенствование школьной инфраструктуры   -Развитие самостоятельности образовательных учреждений </t>
  </si>
  <si>
    <t xml:space="preserve"> В 2016 году большое внимание уделялось развитию детско-юношеского студенческого спорта. В районе проводились физкультурные и спортивно-массовые мероприятия по следующим видам спорта: хоккей с шайбой, футбол, мини-футбол (футзал), лёгкая атлетика, армспорт, гиревой спорт, баскетбол, настольный теннис, лыжный спорт, охотничий биатлон, рыболовный спорт.</t>
  </si>
  <si>
    <t xml:space="preserve">                                                                                                                                                Из-за отсутствия финансирования не были выполнены мероприятия запланированные в программе</t>
  </si>
  <si>
    <t>Муниципальная целевая программа "Энергосбережение и повышение энергетической эффективности в Большеберезниковском муниципальном районе на 2016-2020 годы"</t>
  </si>
  <si>
    <t>Замена окон здания МФЦ</t>
  </si>
  <si>
    <t>Муниципальная целевая программа "Развитие жилищно-коммунальной сферы и предоставление услуг на 2016-2020 годы"</t>
  </si>
  <si>
    <t>Проведение анализа воды на соответствие САППиН                                                                                              Закупка контейнеров для ТБО</t>
  </si>
  <si>
    <t>Краткая характеристика выполненных мероприятий. За 2016 год учреждениями культуры района была проделана большая работа по выполнению целевых показателей и индикаторов. Так по итогам года были успещно выполнены 6 из 8 индикаторов.  1.Уровень удовлетворенности населения  качеством предоставления муниципальных услуг в сфере культуры - показатель выполнен за счёт увеличения числа качественных мероприятий; 2.Доля объектов культурного наследия, находящихся в удовлетворительном состоянии, в общем количестве объектов культурного наследия местного (муниципального) значения - данный показатель выполнен благодаря хорошей и своевременной  работе со стороный глав администраций сельских поселений, который находили средства на ремонт и благоустройство памятных мест; 3. Удельный вес населения, участвующего в платных культурно-досуговых мероприятиях, проводимых учреждениями культуры - показатель вырос благодаря увеличению числа и качества проводимых мероприятий на платной основе; 4.Доля публичных библиотек, подключенных к сети «Интернет», в общем количестве библиотек  - к сети интернет подключены только две районные библиотеки из 18; 5. Доля учащихся школ искусств от общего числа обучающихся детей - за 2016 года в учреждения образования обучалось 880 детей, а в ДШИ число учащихся составляет 200 человек;  6. Сохранение контингента учащихся ДШИ на уровне  - данный индикатор ежегодно выполняется за счёт дополнительной нагрузке на педагогов.                                                                            По невыполненным мероприятиям указать причины. 1. Число посетителей библиотек - данный показатель не выполнен по причине сокращения численности населения; 2.Объем платных услуг в сфере культуры, увеличение на (от уровня к 2015 году)  -планируемый рост увеличения числа платных услуг не произошёл  причине отсутствия необходимой материально-технической базы в учреждениях культуры</t>
  </si>
  <si>
    <t>1Уровень удовлетворенности населения Большеберезниковского района качеством предоставления муниципальных услуг в сфере культуры, от общего числа опрошенных</t>
  </si>
  <si>
    <t>2Доля объектов культурного наследия, находящихся в удовлетворительном состоянии, в общем количестве объектов культурного наследия местного (муниципального) значения</t>
  </si>
  <si>
    <t>3Число посетителей библиотек</t>
  </si>
  <si>
    <t>4Удельный вес населения, участвующего в платных культурно-досуговых мероприятиях, проводимых учреждениями культуры</t>
  </si>
  <si>
    <t>5Доля публичных библиотек, подключенных к сети «Интернет», в общем количестве библиотек</t>
  </si>
  <si>
    <t>6Доля учащихся школ искусств от общего числа обучающихся детей</t>
  </si>
  <si>
    <t>7Объем платных услуг в сфере культуры, увеличение на (от уровня к 2015 году)</t>
  </si>
  <si>
    <t>8Сохранение контингента учащихся ДШИ на уровне</t>
  </si>
  <si>
    <t>1. Индекс производства продукции сельского хозяйства в хозяйствах всех категорий (в српоставимых ценах)</t>
  </si>
  <si>
    <t xml:space="preserve">Участие в программе ВЦП "Поддержка начинающих фермеров в Республике Мордовия на период 2015-2017гг." один ИП ГКФХ Чалдушкина И.Ю. получила грант на сумму 1485 тыс. руб. 10% внесла собственных средств.  </t>
  </si>
  <si>
    <t>2. Индекс производства продукции растениеводства (в сапоставимых ценах)</t>
  </si>
  <si>
    <t>3. Индекс производства продукции животноводства (в сапоставимых ценах)</t>
  </si>
  <si>
    <t>4. Индекс физического объема инвестиций в основной капитал сельского хозяйства</t>
  </si>
  <si>
    <t>5. Рентабельность сельскохозяйственных организаций (с учетом субсидий)</t>
  </si>
  <si>
    <t>6. Среднемесячная номинальная зароботная плата в сельском хозяйстве (по сельхозпредприятиям, не относящимся к субъектам малого предпринимательства)</t>
  </si>
  <si>
    <t>7. Индекс производительности труда в сельхозпредприятиях к предыдущему году, в %</t>
  </si>
  <si>
    <t>8. Валовой сбор зерновых и зернобобовых культур в хозяйствах всех категорий (в весе после доработки)</t>
  </si>
  <si>
    <t>9.Доля площадь, засеваемой элитными семенами, в общей площади посевов в %</t>
  </si>
  <si>
    <t>10. Численность товарного поголовья коров специализированных мясных пород в сельскохозяйственных организациях, крестьянских (фермерских) хозяйств, включая индивидуальных предпринимателей, голов</t>
  </si>
  <si>
    <t>11. Производство скота и птицы на убой в хозяйствах всех категорий (в живом весе), тонн</t>
  </si>
  <si>
    <t>в том числе: в селькохозяйственных организациях, КФХ, включая индивидуальных предпринимателей</t>
  </si>
  <si>
    <t>хозяйствах населения</t>
  </si>
  <si>
    <t>12. Поголовье крупного рогатого скота в хозяйствах всех категорий, голов</t>
  </si>
  <si>
    <t>13. Производство молока в хозяйствах всех категорий, тонн</t>
  </si>
  <si>
    <t>13. Поголовье коров в хозяйствах всех категорий, голов</t>
  </si>
  <si>
    <t>из них: молочного направления</t>
  </si>
  <si>
    <t>мясного направления</t>
  </si>
  <si>
    <t>14. Продуктивность коров в сельскохозяйственных организациях, крестьянских (фермерских) хозяйствах, включая индивидуальных предпринимателей, кг.</t>
  </si>
  <si>
    <t>15. Выход телят на 100 коров в сельскохозяйственных организациях, голов</t>
  </si>
  <si>
    <t>16. Ввод нетелей на 100 коров в сельскозяйственных организациях</t>
  </si>
  <si>
    <t>17. Количество новых постоянных рабочих мест, созданных в крестьянских (фермерских) хозяйствах, осуществивших проекты создания и развития своих хозяйств с помощью грантовой поддержки, едениц</t>
  </si>
  <si>
    <t>18. Прирост объема сельскохозяйственной продукции, произведенной крестьянскими (фермерскими) хозяйствами, получившими грантовую поддержку (по отношению к предыдущему году), в %</t>
  </si>
  <si>
    <t>19. Создание новых сельскохозяйственных потребительских кооперативов, ед.</t>
  </si>
  <si>
    <t>20. Количество действующих сельскохозяйственных потребительских кооперативов из числа зарегистрированных на территории муниципального района, ед.</t>
  </si>
  <si>
    <t>21. Уровень обеспечения сельскохозяйсственных организаций квалифицированными специалстами, в %.</t>
  </si>
  <si>
    <t>22. Доля молодых специалистов в общей численности квалифицированных специалистов сельскохозяйственных организаций, %.</t>
  </si>
  <si>
    <t>23. Ввод в эксплуатацию мелиорируемых земель за счет реконструкции,технического перевооружения и строительства новых мелиоративных систем, включая мелиоративные системы общего и индивидуального пользования, га.</t>
  </si>
  <si>
    <t>Информация по выполнению основных мероприятий за 2016 год</t>
  </si>
  <si>
    <t>строительство новых дорог, км</t>
  </si>
  <si>
    <t xml:space="preserve"> </t>
  </si>
  <si>
    <t>Ввод жилья,  кв.м</t>
  </si>
  <si>
    <t>Строительство и ремонт водопроводных сетей, км</t>
  </si>
  <si>
    <t>Строительство и приобретение жилья, кв.м.</t>
  </si>
  <si>
    <t xml:space="preserve">                                                                                                                                                          - Приобретение компьютерной техники                 - Приобретение ЭЦП                                                - открытие дополнительных окон по обслуживанию населения в МФЦ                                                      - увеличение количества оказываемых услуг на базе МФЦ                                        </t>
  </si>
  <si>
    <t>Размещение информационных материалов в районой газете "Присурские вести"</t>
  </si>
  <si>
    <t>Оказание муниципальных услуг, кол-во</t>
  </si>
  <si>
    <t>Количество зарегистрированных граждан в Единой систмеме идентификации и аунтификации, чел.</t>
  </si>
  <si>
    <t>Развитие сельского хозяйства и регулирования рынков с/х продукции, сырья и продовольствия  в Большеберезниковском муниципальном районе на 2013-2020 гг.</t>
  </si>
  <si>
    <t>Количество отремонтированных кровель многоэтажных жилых домов, кв.м.</t>
  </si>
  <si>
    <t>Протяженность отремонтированных водопроводных сетей, метров</t>
  </si>
  <si>
    <t>Протяженность отремонтированных канализационных сетей, метров</t>
  </si>
  <si>
    <t xml:space="preserve">                                                                                                                                           Установка дорожных знаков около общеобразовательных учреждений района с ограничением скорости и "пешеходный переход", установка  освещения на главных перекрестках районного центра </t>
  </si>
  <si>
    <t>замена приборов учета в муниципальных учреждениях, кол=во</t>
  </si>
  <si>
    <t>снижение потребления энергоресурсов, тыс.руб.</t>
  </si>
  <si>
    <t>удовлетворительная</t>
  </si>
  <si>
    <t>Количество заключенных договоров на вывоз ТБО гражданами, %</t>
  </si>
  <si>
    <t>Количество заключенных договоров на вывоз ТБО организациями и ИП, %</t>
  </si>
</sst>
</file>

<file path=xl/styles.xml><?xml version="1.0" encoding="utf-8"?>
<styleSheet xmlns="http://schemas.openxmlformats.org/spreadsheetml/2006/main">
  <numFmts count="6">
    <numFmt numFmtId="43" formatCode="_-* #,##0.00_р_._-;\-* #,##0.00_р_._-;_-* &quot;-&quot;??_р_._-;_-@_-"/>
    <numFmt numFmtId="164" formatCode="#,##0.0_ ;\-#,##0.0\ "/>
    <numFmt numFmtId="165" formatCode="0.0"/>
    <numFmt numFmtId="166" formatCode="_(* #,##0.00_);_(* \(#,##0.00\);_(* &quot;-&quot;??_);_(@_)"/>
    <numFmt numFmtId="167" formatCode="_-* #,##0.0_р_._-;\-* #,##0.0_р_._-;_-* &quot;-&quot;?_р_._-;_-@_-"/>
    <numFmt numFmtId="168" formatCode="#,##0.000_ ;\-#,##0.000\ "/>
  </numFmts>
  <fonts count="2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6"/>
      <color indexed="8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12">
    <xf numFmtId="0" fontId="0" fillId="0" borderId="0"/>
    <xf numFmtId="0" fontId="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" fillId="0" borderId="0"/>
    <xf numFmtId="0" fontId="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207">
    <xf numFmtId="0" fontId="0" fillId="0" borderId="0" xfId="0"/>
    <xf numFmtId="0" fontId="19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4" fontId="3" fillId="4" borderId="2" xfId="106" applyNumberFormat="1" applyFont="1" applyFill="1" applyBorder="1" applyAlignment="1">
      <alignment horizontal="center" vertical="center"/>
    </xf>
    <xf numFmtId="165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4" fontId="2" fillId="3" borderId="2" xfId="106" applyNumberFormat="1" applyFont="1" applyFill="1" applyBorder="1" applyAlignment="1">
      <alignment horizontal="center" vertical="center" wrapText="1"/>
    </xf>
    <xf numFmtId="164" fontId="2" fillId="0" borderId="2" xfId="106" applyNumberFormat="1" applyFont="1" applyBorder="1" applyAlignment="1">
      <alignment horizontal="center" vertical="center" wrapText="1"/>
    </xf>
    <xf numFmtId="165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4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7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7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7" fontId="3" fillId="0" borderId="2" xfId="106" applyNumberFormat="1" applyFont="1" applyFill="1" applyBorder="1" applyAlignment="1">
      <alignment horizontal="center" vertical="center" wrapText="1"/>
    </xf>
    <xf numFmtId="0" fontId="2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7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10" fillId="0" borderId="5" xfId="2" applyNumberFormat="1" applyFont="1" applyFill="1" applyBorder="1" applyAlignment="1">
      <alignment horizontal="left" vertical="top" wrapText="1"/>
    </xf>
    <xf numFmtId="0" fontId="0" fillId="0" borderId="2" xfId="0" applyFill="1" applyBorder="1"/>
    <xf numFmtId="0" fontId="0" fillId="0" borderId="11" xfId="0" applyFill="1" applyBorder="1"/>
    <xf numFmtId="0" fontId="0" fillId="0" borderId="0" xfId="0" applyFill="1" applyBorder="1"/>
    <xf numFmtId="0" fontId="0" fillId="0" borderId="12" xfId="0" applyFill="1" applyBorder="1"/>
    <xf numFmtId="0" fontId="0" fillId="0" borderId="5" xfId="0" applyNumberFormat="1" applyFill="1" applyBorder="1" applyAlignment="1">
      <alignment horizontal="left" vertical="top"/>
    </xf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2" fillId="0" borderId="25" xfId="2" applyFont="1" applyFill="1" applyBorder="1" applyAlignment="1">
      <alignment horizontal="center" vertical="top" wrapText="1"/>
    </xf>
    <xf numFmtId="0" fontId="3" fillId="0" borderId="32" xfId="106" applyNumberFormat="1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20" xfId="2" applyFont="1" applyFill="1" applyBorder="1" applyAlignment="1">
      <alignment horizontal="center" vertical="top"/>
    </xf>
    <xf numFmtId="0" fontId="1" fillId="0" borderId="21" xfId="2" applyFont="1" applyFill="1" applyBorder="1" applyAlignment="1">
      <alignment horizontal="left" vertical="top" wrapText="1"/>
    </xf>
    <xf numFmtId="0" fontId="1" fillId="0" borderId="16" xfId="2" applyFont="1" applyFill="1" applyBorder="1" applyAlignment="1">
      <alignment horizontal="left" vertical="top" wrapText="1"/>
    </xf>
    <xf numFmtId="0" fontId="1" fillId="0" borderId="22" xfId="2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10" fillId="0" borderId="23" xfId="57" applyFont="1" applyFill="1" applyBorder="1" applyAlignment="1">
      <alignment horizontal="center" vertical="center" wrapText="1"/>
    </xf>
    <xf numFmtId="0" fontId="10" fillId="0" borderId="24" xfId="57" applyFont="1" applyFill="1" applyBorder="1" applyAlignment="1">
      <alignment horizontal="center" vertical="center" wrapText="1"/>
    </xf>
    <xf numFmtId="0" fontId="10" fillId="0" borderId="25" xfId="57" applyFont="1" applyFill="1" applyBorder="1" applyAlignment="1">
      <alignment horizontal="center" vertical="center" wrapText="1"/>
    </xf>
    <xf numFmtId="0" fontId="1" fillId="0" borderId="21" xfId="2" applyFont="1" applyFill="1" applyBorder="1" applyAlignment="1">
      <alignment horizontal="left" vertical="top" wrapText="1"/>
    </xf>
    <xf numFmtId="0" fontId="1" fillId="0" borderId="16" xfId="2" applyFont="1" applyFill="1" applyBorder="1" applyAlignment="1">
      <alignment horizontal="left" vertical="top" wrapText="1"/>
    </xf>
    <xf numFmtId="0" fontId="1" fillId="0" borderId="22" xfId="2" applyFont="1" applyFill="1" applyBorder="1" applyAlignment="1">
      <alignment horizontal="left" vertical="top" wrapText="1"/>
    </xf>
    <xf numFmtId="0" fontId="17" fillId="0" borderId="3" xfId="2" applyFont="1" applyFill="1" applyBorder="1" applyAlignment="1">
      <alignment horizontal="center" vertical="top"/>
    </xf>
    <xf numFmtId="0" fontId="17" fillId="0" borderId="20" xfId="2" applyFont="1" applyFill="1" applyBorder="1" applyAlignment="1">
      <alignment horizontal="center" vertical="top"/>
    </xf>
    <xf numFmtId="167" fontId="1" fillId="0" borderId="2" xfId="2" applyNumberFormat="1" applyFont="1" applyFill="1" applyBorder="1" applyAlignment="1">
      <alignment horizontal="center" vertical="center" wrapText="1"/>
    </xf>
    <xf numFmtId="0" fontId="1" fillId="0" borderId="2" xfId="2" applyNumberFormat="1" applyFont="1" applyFill="1" applyBorder="1" applyAlignment="1">
      <alignment horizontal="left" vertical="top" wrapText="1"/>
    </xf>
    <xf numFmtId="0" fontId="1" fillId="0" borderId="5" xfId="2" applyNumberFormat="1" applyFont="1" applyFill="1" applyBorder="1" applyAlignment="1">
      <alignment horizontal="left" vertical="top" wrapText="1"/>
    </xf>
    <xf numFmtId="0" fontId="1" fillId="0" borderId="23" xfId="57" applyFont="1" applyFill="1" applyBorder="1" applyAlignment="1">
      <alignment horizontal="center" vertical="center" wrapText="1"/>
    </xf>
    <xf numFmtId="0" fontId="1" fillId="0" borderId="24" xfId="57" applyFont="1" applyFill="1" applyBorder="1" applyAlignment="1">
      <alignment horizontal="center" vertical="center" wrapText="1"/>
    </xf>
    <xf numFmtId="0" fontId="1" fillId="0" borderId="25" xfId="57" applyFont="1" applyFill="1" applyBorder="1" applyAlignment="1">
      <alignment horizontal="center" vertical="center" wrapText="1"/>
    </xf>
    <xf numFmtId="0" fontId="10" fillId="0" borderId="23" xfId="57" applyFont="1" applyFill="1" applyBorder="1" applyAlignment="1">
      <alignment horizontal="center" vertical="center" wrapText="1"/>
    </xf>
    <xf numFmtId="0" fontId="10" fillId="0" borderId="24" xfId="57" applyFont="1" applyFill="1" applyBorder="1" applyAlignment="1">
      <alignment horizontal="center" vertical="center" wrapText="1"/>
    </xf>
    <xf numFmtId="0" fontId="10" fillId="0" borderId="25" xfId="57" applyFont="1" applyFill="1" applyBorder="1" applyAlignment="1">
      <alignment horizontal="center" vertical="center" wrapText="1"/>
    </xf>
    <xf numFmtId="167" fontId="3" fillId="0" borderId="32" xfId="106" applyNumberFormat="1" applyFont="1" applyFill="1" applyBorder="1" applyAlignment="1">
      <alignment horizontal="center" vertical="center" wrapText="1"/>
    </xf>
    <xf numFmtId="2" fontId="2" fillId="0" borderId="25" xfId="2" applyNumberFormat="1" applyFont="1" applyFill="1" applyBorder="1" applyAlignment="1">
      <alignment horizontal="center" vertical="top" wrapText="1"/>
    </xf>
    <xf numFmtId="2" fontId="3" fillId="0" borderId="32" xfId="106" applyNumberFormat="1" applyFont="1" applyFill="1" applyBorder="1" applyAlignment="1">
      <alignment horizontal="center" vertical="center" wrapText="1"/>
    </xf>
    <xf numFmtId="2" fontId="17" fillId="0" borderId="1" xfId="2" applyNumberFormat="1" applyFont="1" applyFill="1" applyBorder="1" applyAlignment="1">
      <alignment horizontal="center" vertical="top"/>
    </xf>
    <xf numFmtId="2" fontId="17" fillId="0" borderId="2" xfId="2" applyNumberFormat="1" applyFont="1" applyFill="1" applyBorder="1"/>
    <xf numFmtId="0" fontId="1" fillId="0" borderId="2" xfId="2" applyFont="1" applyFill="1" applyBorder="1" applyAlignment="1">
      <alignment horizontal="center" vertical="center" wrapText="1"/>
    </xf>
    <xf numFmtId="164" fontId="3" fillId="0" borderId="2" xfId="106" applyNumberFormat="1" applyFont="1" applyFill="1" applyBorder="1" applyAlignment="1">
      <alignment horizontal="center" vertical="center" wrapText="1"/>
    </xf>
    <xf numFmtId="168" fontId="10" fillId="0" borderId="2" xfId="2" applyNumberFormat="1" applyFont="1" applyFill="1" applyBorder="1" applyAlignment="1">
      <alignment horizontal="center" vertical="center" wrapText="1"/>
    </xf>
    <xf numFmtId="0" fontId="3" fillId="0" borderId="2" xfId="106" applyNumberFormat="1" applyFont="1" applyFill="1" applyBorder="1" applyAlignment="1">
      <alignment horizontal="center" vertical="center" wrapText="1"/>
    </xf>
    <xf numFmtId="0" fontId="1" fillId="0" borderId="2" xfId="2" applyFont="1" applyBorder="1" applyAlignment="1">
      <alignment vertical="justify"/>
    </xf>
    <xf numFmtId="167" fontId="17" fillId="0" borderId="1" xfId="2" applyNumberFormat="1" applyFont="1" applyFill="1" applyBorder="1" applyAlignment="1">
      <alignment horizontal="center" vertical="top"/>
    </xf>
    <xf numFmtId="0" fontId="1" fillId="0" borderId="21" xfId="2" applyFont="1" applyFill="1" applyBorder="1" applyAlignment="1">
      <alignment horizontal="left" vertical="top" wrapText="1"/>
    </xf>
    <xf numFmtId="0" fontId="1" fillId="0" borderId="21" xfId="2" applyFont="1" applyFill="1" applyBorder="1" applyAlignment="1">
      <alignment horizontal="left" vertical="top" wrapText="1"/>
    </xf>
    <xf numFmtId="0" fontId="3" fillId="0" borderId="2" xfId="2" applyFont="1" applyFill="1" applyBorder="1" applyAlignment="1">
      <alignment vertical="center" wrapText="1"/>
    </xf>
    <xf numFmtId="0" fontId="1" fillId="0" borderId="2" xfId="2" applyFont="1" applyFill="1" applyBorder="1" applyAlignment="1">
      <alignment vertical="center" wrapText="1"/>
    </xf>
    <xf numFmtId="0" fontId="1" fillId="0" borderId="21" xfId="2" applyFont="1" applyFill="1" applyBorder="1" applyAlignment="1">
      <alignment horizontal="left" vertical="top" wrapText="1"/>
    </xf>
    <xf numFmtId="0" fontId="0" fillId="0" borderId="2" xfId="0" applyFill="1" applyBorder="1" applyAlignment="1">
      <alignment vertical="center"/>
    </xf>
    <xf numFmtId="0" fontId="17" fillId="0" borderId="1" xfId="2" applyNumberFormat="1" applyFont="1" applyFill="1" applyBorder="1" applyAlignment="1">
      <alignment horizontal="center" vertical="top"/>
    </xf>
    <xf numFmtId="0" fontId="1" fillId="0" borderId="21" xfId="2" applyFont="1" applyFill="1" applyBorder="1" applyAlignment="1">
      <alignment horizontal="left" vertical="top" wrapText="1"/>
    </xf>
    <xf numFmtId="1" fontId="17" fillId="0" borderId="2" xfId="2" applyNumberFormat="1" applyFont="1" applyFill="1" applyBorder="1"/>
    <xf numFmtId="0" fontId="0" fillId="0" borderId="2" xfId="0" applyNumberFormat="1" applyFill="1" applyBorder="1" applyAlignment="1">
      <alignment horizontal="left" vertical="top" wrapText="1"/>
    </xf>
    <xf numFmtId="0" fontId="0" fillId="0" borderId="5" xfId="0" applyNumberFormat="1" applyFill="1" applyBorder="1" applyAlignment="1">
      <alignment horizontal="left" vertical="top" wrapText="1"/>
    </xf>
    <xf numFmtId="0" fontId="1" fillId="0" borderId="17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" fillId="0" borderId="19" xfId="2" applyFont="1" applyFill="1" applyBorder="1" applyAlignment="1">
      <alignment horizontal="center" vertical="top" wrapText="1"/>
    </xf>
    <xf numFmtId="0" fontId="18" fillId="0" borderId="1" xfId="2" applyFont="1" applyFill="1" applyBorder="1" applyAlignment="1">
      <alignment horizontal="center" vertical="center" wrapText="1"/>
    </xf>
    <xf numFmtId="0" fontId="18" fillId="0" borderId="3" xfId="2" applyFont="1" applyFill="1" applyBorder="1" applyAlignment="1">
      <alignment horizontal="center" vertical="center" wrapText="1"/>
    </xf>
    <xf numFmtId="0" fontId="18" fillId="0" borderId="20" xfId="2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20" xfId="2" applyFont="1" applyFill="1" applyBorder="1" applyAlignment="1">
      <alignment horizontal="center" vertical="top"/>
    </xf>
    <xf numFmtId="0" fontId="1" fillId="0" borderId="21" xfId="2" applyFont="1" applyFill="1" applyBorder="1" applyAlignment="1">
      <alignment horizontal="left" vertical="top" wrapText="1"/>
    </xf>
    <xf numFmtId="0" fontId="1" fillId="0" borderId="16" xfId="2" applyFont="1" applyFill="1" applyBorder="1" applyAlignment="1">
      <alignment horizontal="left" vertical="top" wrapText="1"/>
    </xf>
    <xf numFmtId="0" fontId="1" fillId="0" borderId="22" xfId="2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1" fillId="0" borderId="23" xfId="57" applyFont="1" applyFill="1" applyBorder="1" applyAlignment="1">
      <alignment horizontal="center" vertical="center" wrapText="1"/>
    </xf>
    <xf numFmtId="0" fontId="1" fillId="0" borderId="24" xfId="57" applyFont="1" applyFill="1" applyBorder="1" applyAlignment="1">
      <alignment horizontal="center" vertical="center" wrapText="1"/>
    </xf>
    <xf numFmtId="0" fontId="1" fillId="0" borderId="25" xfId="57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top" wrapText="1"/>
    </xf>
    <xf numFmtId="0" fontId="18" fillId="0" borderId="23" xfId="57" applyFont="1" applyFill="1" applyBorder="1" applyAlignment="1">
      <alignment horizontal="left" vertical="center" wrapText="1"/>
    </xf>
    <xf numFmtId="0" fontId="18" fillId="0" borderId="24" xfId="57" applyFont="1" applyFill="1" applyBorder="1" applyAlignment="1">
      <alignment horizontal="left" vertical="center" wrapText="1"/>
    </xf>
    <xf numFmtId="0" fontId="18" fillId="0" borderId="25" xfId="57" applyFont="1" applyFill="1" applyBorder="1" applyAlignment="1">
      <alignment horizontal="left" vertical="center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8" xfId="57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0" fontId="1" fillId="0" borderId="26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8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2" fillId="0" borderId="27" xfId="2" applyFont="1" applyFill="1" applyBorder="1" applyAlignment="1">
      <alignment horizontal="center" vertical="center"/>
    </xf>
    <xf numFmtId="0" fontId="1" fillId="0" borderId="35" xfId="2" applyFont="1" applyFill="1" applyBorder="1" applyAlignment="1">
      <alignment horizontal="center" vertical="top" wrapText="1"/>
    </xf>
    <xf numFmtId="0" fontId="0" fillId="0" borderId="18" xfId="0" applyBorder="1" applyAlignment="1">
      <alignment horizontal="center" vertical="top" wrapText="1"/>
    </xf>
    <xf numFmtId="0" fontId="0" fillId="0" borderId="36" xfId="0" applyBorder="1" applyAlignment="1">
      <alignment horizontal="center" vertical="top" wrapText="1"/>
    </xf>
    <xf numFmtId="0" fontId="18" fillId="0" borderId="34" xfId="2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18" fillId="5" borderId="34" xfId="2" applyFont="1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20" xfId="0" applyFill="1" applyBorder="1" applyAlignment="1">
      <alignment horizontal="center" vertical="center" wrapText="1"/>
    </xf>
    <xf numFmtId="0" fontId="0" fillId="0" borderId="13" xfId="0" applyBorder="1" applyAlignment="1">
      <alignment horizontal="left" vertical="top" wrapText="1"/>
    </xf>
    <xf numFmtId="0" fontId="0" fillId="0" borderId="14" xfId="0" applyBorder="1" applyAlignment="1">
      <alignment horizontal="left" vertical="top" wrapText="1"/>
    </xf>
    <xf numFmtId="0" fontId="0" fillId="0" borderId="15" xfId="0" applyBorder="1" applyAlignment="1">
      <alignment horizontal="left" vertical="top" wrapText="1"/>
    </xf>
    <xf numFmtId="0" fontId="0" fillId="0" borderId="19" xfId="0" applyBorder="1" applyAlignment="1">
      <alignment horizontal="center" vertical="top" wrapText="1"/>
    </xf>
    <xf numFmtId="0" fontId="0" fillId="0" borderId="20" xfId="0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4" fontId="2" fillId="0" borderId="1" xfId="106" applyNumberFormat="1" applyFont="1" applyFill="1" applyBorder="1" applyAlignment="1">
      <alignment horizontal="center" vertical="center" wrapText="1"/>
    </xf>
    <xf numFmtId="164" fontId="2" fillId="0" borderId="3" xfId="106" applyNumberFormat="1" applyFont="1" applyFill="1" applyBorder="1" applyAlignment="1">
      <alignment horizontal="center" vertical="center" wrapText="1"/>
    </xf>
    <xf numFmtId="164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5" fontId="5" fillId="0" borderId="1" xfId="2" applyNumberFormat="1" applyFont="1" applyFill="1" applyBorder="1" applyAlignment="1">
      <alignment horizontal="left" vertical="top" wrapText="1"/>
    </xf>
    <xf numFmtId="165" fontId="5" fillId="0" borderId="3" xfId="2" applyNumberFormat="1" applyFont="1" applyFill="1" applyBorder="1" applyAlignment="1">
      <alignment horizontal="left" vertical="top" wrapText="1"/>
    </xf>
    <xf numFmtId="165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DZ163"/>
  <sheetViews>
    <sheetView tabSelected="1" view="pageBreakPreview" topLeftCell="A151" zoomScale="60" zoomScaleNormal="43" workbookViewId="0">
      <selection activeCell="I120" sqref="I120"/>
    </sheetView>
  </sheetViews>
  <sheetFormatPr defaultRowHeight="18.75" outlineLevelCol="1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>
      <c r="C1" s="28"/>
      <c r="D1" s="28"/>
      <c r="F1" s="29"/>
      <c r="M1" s="20"/>
    </row>
    <row r="2" spans="1:130" s="30" customFormat="1" ht="40.5" customHeight="1">
      <c r="A2" s="144" t="s">
        <v>98</v>
      </c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</row>
    <row r="3" spans="1:130" s="30" customFormat="1" ht="23.45" customHeight="1" thickBot="1">
      <c r="Q3" s="31"/>
      <c r="R3" s="31"/>
    </row>
    <row r="4" spans="1:130" s="32" customFormat="1" ht="57" customHeight="1">
      <c r="A4" s="155" t="s">
        <v>0</v>
      </c>
      <c r="B4" s="148" t="s">
        <v>36</v>
      </c>
      <c r="C4" s="152" t="s">
        <v>165</v>
      </c>
      <c r="D4" s="153"/>
      <c r="E4" s="154"/>
      <c r="F4" s="157" t="s">
        <v>41</v>
      </c>
      <c r="G4" s="158"/>
      <c r="H4" s="158"/>
      <c r="I4" s="158"/>
      <c r="J4" s="159"/>
      <c r="K4" s="160" t="s">
        <v>46</v>
      </c>
      <c r="L4" s="160"/>
      <c r="M4" s="160"/>
      <c r="N4" s="160"/>
      <c r="O4" s="148" t="s">
        <v>49</v>
      </c>
      <c r="P4" s="150" t="s">
        <v>52</v>
      </c>
      <c r="Q4" s="33"/>
      <c r="R4" s="33"/>
    </row>
    <row r="5" spans="1:130" s="32" customFormat="1" ht="168" customHeight="1">
      <c r="A5" s="156"/>
      <c r="B5" s="149"/>
      <c r="C5" s="41" t="s">
        <v>99</v>
      </c>
      <c r="D5" s="41" t="s">
        <v>37</v>
      </c>
      <c r="E5" s="42" t="s">
        <v>38</v>
      </c>
      <c r="F5" s="42" t="s">
        <v>3</v>
      </c>
      <c r="G5" s="41" t="s">
        <v>100</v>
      </c>
      <c r="H5" s="41" t="s">
        <v>101</v>
      </c>
      <c r="I5" s="43" t="s">
        <v>43</v>
      </c>
      <c r="J5" s="43" t="s">
        <v>44</v>
      </c>
      <c r="K5" s="43" t="s">
        <v>50</v>
      </c>
      <c r="L5" s="44" t="s">
        <v>102</v>
      </c>
      <c r="M5" s="44" t="s">
        <v>103</v>
      </c>
      <c r="N5" s="44" t="s">
        <v>47</v>
      </c>
      <c r="O5" s="149"/>
      <c r="P5" s="151"/>
      <c r="Q5" s="33"/>
      <c r="R5" s="33"/>
    </row>
    <row r="6" spans="1:130" s="26" customFormat="1" ht="63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42</v>
      </c>
      <c r="J6" s="41" t="s">
        <v>45</v>
      </c>
      <c r="K6" s="41">
        <v>10</v>
      </c>
      <c r="L6" s="41">
        <v>11</v>
      </c>
      <c r="M6" s="41">
        <v>12</v>
      </c>
      <c r="N6" s="41" t="s">
        <v>48</v>
      </c>
      <c r="O6" s="46" t="s">
        <v>97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66.75" customHeight="1">
      <c r="A7" s="120">
        <v>1</v>
      </c>
      <c r="B7" s="123" t="s">
        <v>104</v>
      </c>
      <c r="C7" s="69">
        <v>60</v>
      </c>
      <c r="D7" s="69">
        <v>54</v>
      </c>
      <c r="E7" s="69">
        <f>D7/C7*100</f>
        <v>90</v>
      </c>
      <c r="F7" s="40" t="s">
        <v>6</v>
      </c>
      <c r="G7" s="48">
        <f>SUM(G8:G11)</f>
        <v>2607.1</v>
      </c>
      <c r="H7" s="48">
        <f>SUM(H8:H11)</f>
        <v>2527.1</v>
      </c>
      <c r="I7" s="48">
        <f>H7/G7*100</f>
        <v>96.931456407502594</v>
      </c>
      <c r="J7" s="100">
        <f>E7/I7*100</f>
        <v>92.849115587036522</v>
      </c>
      <c r="K7" s="49" t="s">
        <v>73</v>
      </c>
      <c r="L7" s="50">
        <v>100</v>
      </c>
      <c r="M7" s="51">
        <v>100</v>
      </c>
      <c r="N7" s="52">
        <f>M7/L7*100</f>
        <v>100</v>
      </c>
      <c r="O7" s="126">
        <f>N23*J7/100</f>
        <v>112.79394024123347</v>
      </c>
      <c r="P7" s="129" t="s">
        <v>63</v>
      </c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79.5" customHeight="1">
      <c r="A8" s="121"/>
      <c r="B8" s="124"/>
      <c r="C8" s="132" t="s">
        <v>120</v>
      </c>
      <c r="D8" s="133"/>
      <c r="E8" s="134"/>
      <c r="F8" s="53" t="s">
        <v>55</v>
      </c>
      <c r="G8" s="54">
        <v>548.1</v>
      </c>
      <c r="H8" s="54">
        <v>540.20000000000005</v>
      </c>
      <c r="I8" s="48">
        <f>H8/G8*100</f>
        <v>98.558657179346838</v>
      </c>
      <c r="J8" s="71">
        <f>E8/I8*100</f>
        <v>0</v>
      </c>
      <c r="K8" s="90" t="s">
        <v>75</v>
      </c>
      <c r="L8" s="44">
        <v>50</v>
      </c>
      <c r="M8" s="51">
        <v>100</v>
      </c>
      <c r="N8" s="52">
        <f t="shared" ref="N8:N20" si="0">M8/L8*100</f>
        <v>200</v>
      </c>
      <c r="O8" s="127"/>
      <c r="P8" s="130"/>
      <c r="Q8" s="33"/>
      <c r="R8" s="33"/>
    </row>
    <row r="9" spans="1:130" s="32" customFormat="1" ht="76.5" customHeight="1">
      <c r="A9" s="121"/>
      <c r="B9" s="124"/>
      <c r="C9" s="135"/>
      <c r="D9" s="136"/>
      <c r="E9" s="137"/>
      <c r="F9" s="53" t="s">
        <v>54</v>
      </c>
      <c r="G9" s="54">
        <v>1876.8</v>
      </c>
      <c r="H9" s="54">
        <v>1834.2</v>
      </c>
      <c r="I9" s="48">
        <f>H9/G9*100</f>
        <v>97.730179028133009</v>
      </c>
      <c r="J9" s="71">
        <f>E9/I9*100</f>
        <v>0</v>
      </c>
      <c r="K9" s="90" t="s">
        <v>76</v>
      </c>
      <c r="L9" s="50">
        <v>100</v>
      </c>
      <c r="M9" s="51">
        <v>100</v>
      </c>
      <c r="N9" s="52">
        <f t="shared" si="0"/>
        <v>100</v>
      </c>
      <c r="O9" s="127"/>
      <c r="P9" s="130"/>
      <c r="Q9" s="33"/>
      <c r="R9" s="33"/>
    </row>
    <row r="10" spans="1:130" s="32" customFormat="1" ht="65.25" customHeight="1">
      <c r="A10" s="121"/>
      <c r="B10" s="124"/>
      <c r="C10" s="135"/>
      <c r="D10" s="136"/>
      <c r="E10" s="137"/>
      <c r="F10" s="53" t="s">
        <v>56</v>
      </c>
      <c r="G10" s="54">
        <v>182.2</v>
      </c>
      <c r="H10" s="54">
        <v>152.69999999999999</v>
      </c>
      <c r="I10" s="48">
        <f>H10/G10*100</f>
        <v>83.809001097694832</v>
      </c>
      <c r="J10" s="71">
        <f>E10/I10*100</f>
        <v>0</v>
      </c>
      <c r="K10" s="90" t="s">
        <v>77</v>
      </c>
      <c r="L10" s="50">
        <v>100</v>
      </c>
      <c r="M10" s="51">
        <v>93.6</v>
      </c>
      <c r="N10" s="52">
        <f t="shared" si="0"/>
        <v>93.6</v>
      </c>
      <c r="O10" s="127"/>
      <c r="P10" s="130"/>
      <c r="Q10" s="33"/>
      <c r="R10" s="33"/>
    </row>
    <row r="11" spans="1:130" s="32" customFormat="1" ht="86.25" customHeight="1">
      <c r="A11" s="121"/>
      <c r="B11" s="124"/>
      <c r="C11" s="135"/>
      <c r="D11" s="136"/>
      <c r="E11" s="137"/>
      <c r="F11" s="56" t="s">
        <v>57</v>
      </c>
      <c r="G11" s="54"/>
      <c r="H11" s="54"/>
      <c r="I11" s="48" t="e">
        <f>H11/G11*100</f>
        <v>#DIV/0!</v>
      </c>
      <c r="J11" s="71" t="e">
        <f>E11/I11*100</f>
        <v>#DIV/0!</v>
      </c>
      <c r="K11" s="90" t="s">
        <v>78</v>
      </c>
      <c r="L11" s="50">
        <v>2.2000000000000002</v>
      </c>
      <c r="M11" s="51">
        <v>2.2000000000000002</v>
      </c>
      <c r="N11" s="52">
        <f t="shared" si="0"/>
        <v>100</v>
      </c>
      <c r="O11" s="127"/>
      <c r="P11" s="130"/>
      <c r="Q11" s="34"/>
      <c r="R11" s="33"/>
    </row>
    <row r="12" spans="1:130" ht="71.25" customHeight="1">
      <c r="A12" s="121"/>
      <c r="B12" s="124"/>
      <c r="C12" s="135"/>
      <c r="D12" s="136"/>
      <c r="E12" s="137"/>
      <c r="F12" s="57"/>
      <c r="G12" s="58"/>
      <c r="H12" s="58"/>
      <c r="I12" s="58"/>
      <c r="J12" s="59"/>
      <c r="K12" s="91" t="s">
        <v>79</v>
      </c>
      <c r="L12" s="61">
        <v>36</v>
      </c>
      <c r="M12" s="61">
        <v>50</v>
      </c>
      <c r="N12" s="52">
        <f t="shared" si="0"/>
        <v>138.88888888888889</v>
      </c>
      <c r="O12" s="127"/>
      <c r="P12" s="130"/>
    </row>
    <row r="13" spans="1:130" ht="66.75" customHeight="1">
      <c r="A13" s="121"/>
      <c r="B13" s="124"/>
      <c r="C13" s="135"/>
      <c r="D13" s="136"/>
      <c r="E13" s="137"/>
      <c r="F13" s="62"/>
      <c r="G13" s="63"/>
      <c r="H13" s="63"/>
      <c r="I13" s="63"/>
      <c r="J13" s="64"/>
      <c r="K13" s="91" t="s">
        <v>80</v>
      </c>
      <c r="L13" s="61">
        <v>60</v>
      </c>
      <c r="M13" s="61">
        <v>12</v>
      </c>
      <c r="N13" s="52">
        <f t="shared" si="0"/>
        <v>20</v>
      </c>
      <c r="O13" s="127"/>
      <c r="P13" s="130"/>
    </row>
    <row r="14" spans="1:130" ht="63.75" customHeight="1">
      <c r="A14" s="121"/>
      <c r="B14" s="124"/>
      <c r="C14" s="135"/>
      <c r="D14" s="136"/>
      <c r="E14" s="137"/>
      <c r="F14" s="62"/>
      <c r="G14" s="63"/>
      <c r="H14" s="63"/>
      <c r="I14" s="63"/>
      <c r="J14" s="64"/>
      <c r="K14" s="91" t="s">
        <v>81</v>
      </c>
      <c r="L14" s="61">
        <v>85</v>
      </c>
      <c r="M14" s="61">
        <v>95.7</v>
      </c>
      <c r="N14" s="52">
        <f t="shared" si="0"/>
        <v>112.58823529411765</v>
      </c>
      <c r="O14" s="127"/>
      <c r="P14" s="130"/>
    </row>
    <row r="15" spans="1:130" ht="57.75" customHeight="1">
      <c r="A15" s="121"/>
      <c r="B15" s="124"/>
      <c r="C15" s="135"/>
      <c r="D15" s="136"/>
      <c r="E15" s="137"/>
      <c r="F15" s="62"/>
      <c r="G15" s="63"/>
      <c r="H15" s="63"/>
      <c r="I15" s="63"/>
      <c r="J15" s="64"/>
      <c r="K15" s="91" t="s">
        <v>82</v>
      </c>
      <c r="L15" s="61">
        <v>6</v>
      </c>
      <c r="M15" s="61">
        <v>7</v>
      </c>
      <c r="N15" s="52">
        <f t="shared" si="0"/>
        <v>116.66666666666667</v>
      </c>
      <c r="O15" s="127"/>
      <c r="P15" s="130"/>
    </row>
    <row r="16" spans="1:130" ht="66.75" customHeight="1">
      <c r="A16" s="121"/>
      <c r="B16" s="124"/>
      <c r="C16" s="135"/>
      <c r="D16" s="136"/>
      <c r="E16" s="137"/>
      <c r="F16" s="62"/>
      <c r="G16" s="63"/>
      <c r="H16" s="63"/>
      <c r="I16" s="63"/>
      <c r="J16" s="64"/>
      <c r="K16" s="91" t="s">
        <v>83</v>
      </c>
      <c r="L16" s="61">
        <v>7.5</v>
      </c>
      <c r="M16" s="61">
        <v>4.4000000000000004</v>
      </c>
      <c r="N16" s="52">
        <f t="shared" si="0"/>
        <v>58.666666666666664</v>
      </c>
      <c r="O16" s="127"/>
      <c r="P16" s="130"/>
    </row>
    <row r="17" spans="1:129" ht="66.75" customHeight="1">
      <c r="A17" s="121"/>
      <c r="B17" s="124"/>
      <c r="C17" s="135"/>
      <c r="D17" s="136"/>
      <c r="E17" s="137"/>
      <c r="F17" s="62"/>
      <c r="G17" s="63"/>
      <c r="H17" s="63"/>
      <c r="I17" s="63"/>
      <c r="J17" s="64"/>
      <c r="K17" s="91" t="s">
        <v>84</v>
      </c>
      <c r="L17" s="61">
        <v>89</v>
      </c>
      <c r="M17" s="61">
        <v>78</v>
      </c>
      <c r="N17" s="52">
        <f t="shared" si="0"/>
        <v>87.640449438202253</v>
      </c>
      <c r="O17" s="127"/>
      <c r="P17" s="130"/>
    </row>
    <row r="18" spans="1:129" ht="66.75" customHeight="1">
      <c r="A18" s="121"/>
      <c r="B18" s="124"/>
      <c r="C18" s="135"/>
      <c r="D18" s="136"/>
      <c r="E18" s="137"/>
      <c r="F18" s="62"/>
      <c r="G18" s="63"/>
      <c r="H18" s="63"/>
      <c r="I18" s="63"/>
      <c r="J18" s="64"/>
      <c r="K18" s="91" t="s">
        <v>85</v>
      </c>
      <c r="L18" s="61">
        <v>93</v>
      </c>
      <c r="M18" s="61">
        <v>68</v>
      </c>
      <c r="N18" s="52">
        <f t="shared" si="0"/>
        <v>73.118279569892479</v>
      </c>
      <c r="O18" s="127"/>
      <c r="P18" s="130"/>
    </row>
    <row r="19" spans="1:129" ht="66.75" customHeight="1">
      <c r="A19" s="121"/>
      <c r="B19" s="124"/>
      <c r="C19" s="135"/>
      <c r="D19" s="136"/>
      <c r="E19" s="137"/>
      <c r="F19" s="62"/>
      <c r="G19" s="63"/>
      <c r="H19" s="63"/>
      <c r="I19" s="63"/>
      <c r="J19" s="64"/>
      <c r="K19" s="91" t="s">
        <v>86</v>
      </c>
      <c r="L19" s="61">
        <v>57</v>
      </c>
      <c r="M19" s="61">
        <v>68</v>
      </c>
      <c r="N19" s="52">
        <f t="shared" si="0"/>
        <v>119.29824561403508</v>
      </c>
      <c r="O19" s="127"/>
      <c r="P19" s="130"/>
    </row>
    <row r="20" spans="1:129" ht="66.75" customHeight="1">
      <c r="A20" s="121"/>
      <c r="B20" s="124"/>
      <c r="C20" s="135"/>
      <c r="D20" s="136"/>
      <c r="E20" s="137"/>
      <c r="F20" s="62"/>
      <c r="G20" s="63"/>
      <c r="H20" s="63"/>
      <c r="I20" s="63"/>
      <c r="J20" s="64"/>
      <c r="K20" s="91" t="s">
        <v>87</v>
      </c>
      <c r="L20" s="61">
        <v>94</v>
      </c>
      <c r="M20" s="61">
        <v>84.5</v>
      </c>
      <c r="N20" s="52">
        <f t="shared" si="0"/>
        <v>89.893617021276597</v>
      </c>
      <c r="O20" s="127"/>
      <c r="P20" s="130"/>
    </row>
    <row r="21" spans="1:129" ht="66.75" customHeight="1">
      <c r="A21" s="121"/>
      <c r="B21" s="124"/>
      <c r="C21" s="135"/>
      <c r="D21" s="136"/>
      <c r="E21" s="137"/>
      <c r="F21" s="62"/>
      <c r="G21" s="63"/>
      <c r="H21" s="63"/>
      <c r="I21" s="63"/>
      <c r="J21" s="64"/>
      <c r="K21" s="91" t="s">
        <v>88</v>
      </c>
      <c r="L21" s="61">
        <v>60</v>
      </c>
      <c r="M21" s="61">
        <v>80</v>
      </c>
      <c r="N21" s="52">
        <f>M21/L21*100</f>
        <v>133.33333333333331</v>
      </c>
      <c r="O21" s="127"/>
      <c r="P21" s="130"/>
    </row>
    <row r="22" spans="1:129" ht="65.25" customHeight="1">
      <c r="A22" s="121"/>
      <c r="B22" s="124"/>
      <c r="C22" s="135"/>
      <c r="D22" s="136"/>
      <c r="E22" s="137"/>
      <c r="F22" s="62"/>
      <c r="G22" s="63"/>
      <c r="H22" s="63"/>
      <c r="I22" s="63"/>
      <c r="J22" s="64"/>
      <c r="K22" s="91" t="s">
        <v>89</v>
      </c>
      <c r="L22" s="61">
        <v>25</v>
      </c>
      <c r="M22" s="61">
        <v>100</v>
      </c>
      <c r="N22" s="52">
        <f>M22/L22*100</f>
        <v>400</v>
      </c>
      <c r="O22" s="127"/>
      <c r="P22" s="130"/>
    </row>
    <row r="23" spans="1:129" ht="60" customHeight="1" thickBot="1">
      <c r="A23" s="122"/>
      <c r="B23" s="125"/>
      <c r="C23" s="138"/>
      <c r="D23" s="139"/>
      <c r="E23" s="140"/>
      <c r="F23" s="66"/>
      <c r="G23" s="67"/>
      <c r="H23" s="67"/>
      <c r="I23" s="67"/>
      <c r="J23" s="68"/>
      <c r="K23" s="145" t="s">
        <v>51</v>
      </c>
      <c r="L23" s="146"/>
      <c r="M23" s="147"/>
      <c r="N23" s="70">
        <f>SUM(N7:N22)/16</f>
        <v>121.48089890581748</v>
      </c>
      <c r="O23" s="128"/>
      <c r="P23" s="131"/>
    </row>
    <row r="24" spans="1:129" s="32" customFormat="1" ht="66.75" customHeight="1">
      <c r="A24" s="161">
        <v>2</v>
      </c>
      <c r="B24" s="164" t="s">
        <v>105</v>
      </c>
      <c r="C24" s="69">
        <v>1</v>
      </c>
      <c r="D24" s="69">
        <v>1</v>
      </c>
      <c r="E24" s="69">
        <f>D24/C24*100</f>
        <v>100</v>
      </c>
      <c r="F24" s="40" t="s">
        <v>6</v>
      </c>
      <c r="G24" s="48">
        <f>SUM(G25:G28)</f>
        <v>347.2</v>
      </c>
      <c r="H24" s="48">
        <f>SUM(H25:H28)</f>
        <v>347.2</v>
      </c>
      <c r="I24" s="48">
        <f>H24/G24*100</f>
        <v>100</v>
      </c>
      <c r="J24" s="100">
        <f>E24/I24*100</f>
        <v>100</v>
      </c>
      <c r="K24" s="49" t="s">
        <v>128</v>
      </c>
      <c r="L24" s="50">
        <v>75</v>
      </c>
      <c r="M24" s="112">
        <v>75</v>
      </c>
      <c r="N24" s="52">
        <f>M24/L24*100</f>
        <v>100</v>
      </c>
      <c r="O24" s="101">
        <f>N32*J24/100</f>
        <v>88.453706824723525</v>
      </c>
      <c r="P24" s="84" t="s">
        <v>90</v>
      </c>
      <c r="Q24" s="37"/>
      <c r="R24" s="37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8"/>
      <c r="AO24" s="38"/>
      <c r="AP24" s="38"/>
      <c r="AQ24" s="38"/>
      <c r="AR24" s="38"/>
      <c r="AS24" s="38"/>
      <c r="AT24" s="38"/>
      <c r="AU24" s="38"/>
      <c r="AV24" s="38"/>
      <c r="AW24" s="38"/>
      <c r="AX24" s="38"/>
      <c r="AY24" s="38"/>
      <c r="AZ24" s="38"/>
      <c r="BA24" s="38"/>
      <c r="BB24" s="38"/>
      <c r="BC24" s="38"/>
      <c r="BD24" s="38"/>
      <c r="BE24" s="38"/>
      <c r="BF24" s="38"/>
      <c r="BG24" s="38"/>
      <c r="BH24" s="38"/>
      <c r="BI24" s="38"/>
      <c r="BJ24" s="38"/>
      <c r="BK24" s="38"/>
      <c r="BL24" s="38"/>
      <c r="BM24" s="38"/>
      <c r="BN24" s="38"/>
      <c r="BO24" s="38"/>
      <c r="BP24" s="38"/>
      <c r="BQ24" s="38"/>
      <c r="BR24" s="38"/>
      <c r="BS24" s="38"/>
      <c r="BT24" s="38"/>
      <c r="BU24" s="38"/>
      <c r="BV24" s="38"/>
      <c r="BW24" s="38"/>
      <c r="BX24" s="38"/>
      <c r="BY24" s="38"/>
      <c r="BZ24" s="38"/>
      <c r="CA24" s="38"/>
      <c r="CB24" s="38"/>
      <c r="CC24" s="38"/>
      <c r="CD24" s="38"/>
      <c r="CE24" s="38"/>
      <c r="CF24" s="38"/>
      <c r="CG24" s="38"/>
      <c r="CH24" s="38"/>
      <c r="CI24" s="38"/>
      <c r="CJ24" s="38"/>
      <c r="CK24" s="38"/>
      <c r="CL24" s="38"/>
      <c r="CM24" s="38"/>
      <c r="CN24" s="38"/>
      <c r="CO24" s="38"/>
      <c r="CP24" s="38"/>
      <c r="CQ24" s="38"/>
      <c r="CR24" s="38"/>
      <c r="CS24" s="38"/>
      <c r="CT24" s="38"/>
      <c r="CU24" s="38"/>
      <c r="CV24" s="38"/>
      <c r="CW24" s="38"/>
      <c r="CX24" s="38"/>
      <c r="CY24" s="38"/>
      <c r="CZ24" s="38"/>
      <c r="DA24" s="38"/>
      <c r="DB24" s="38"/>
      <c r="DC24" s="38"/>
      <c r="DD24" s="38"/>
      <c r="DE24" s="38"/>
      <c r="DF24" s="38"/>
      <c r="DG24" s="38"/>
      <c r="DH24" s="38"/>
      <c r="DI24" s="38"/>
      <c r="DJ24" s="38"/>
      <c r="DK24" s="38"/>
      <c r="DL24" s="38"/>
      <c r="DM24" s="38"/>
      <c r="DN24" s="38"/>
      <c r="DO24" s="38"/>
      <c r="DP24" s="38"/>
      <c r="DQ24" s="38"/>
      <c r="DR24" s="38"/>
      <c r="DS24" s="38"/>
      <c r="DT24" s="38"/>
      <c r="DU24" s="38"/>
      <c r="DV24" s="38"/>
      <c r="DW24" s="38"/>
      <c r="DX24" s="38"/>
      <c r="DY24" s="38"/>
    </row>
    <row r="25" spans="1:129" s="32" customFormat="1" ht="79.5" customHeight="1">
      <c r="A25" s="162"/>
      <c r="B25" s="165"/>
      <c r="C25" s="132" t="s">
        <v>127</v>
      </c>
      <c r="D25" s="166"/>
      <c r="E25" s="167"/>
      <c r="F25" s="53" t="s">
        <v>55</v>
      </c>
      <c r="G25" s="54">
        <v>182.4</v>
      </c>
      <c r="H25" s="54">
        <v>182.4</v>
      </c>
      <c r="I25" s="48"/>
      <c r="J25" s="98"/>
      <c r="K25" s="90" t="s">
        <v>129</v>
      </c>
      <c r="L25" s="44">
        <v>82</v>
      </c>
      <c r="M25" s="112">
        <v>85</v>
      </c>
      <c r="N25" s="102">
        <f t="shared" ref="N25:N31" si="1">M25/L25*100</f>
        <v>103.65853658536585</v>
      </c>
      <c r="O25" s="87"/>
      <c r="P25" s="85"/>
      <c r="Q25" s="33"/>
      <c r="R25" s="33"/>
    </row>
    <row r="26" spans="1:129" s="32" customFormat="1" ht="76.5" customHeight="1">
      <c r="A26" s="162"/>
      <c r="B26" s="165"/>
      <c r="C26" s="168"/>
      <c r="D26" s="169"/>
      <c r="E26" s="170"/>
      <c r="F26" s="53" t="s">
        <v>54</v>
      </c>
      <c r="G26" s="54">
        <v>150</v>
      </c>
      <c r="H26" s="54">
        <v>150</v>
      </c>
      <c r="I26" s="48"/>
      <c r="J26" s="71"/>
      <c r="K26" s="90" t="s">
        <v>130</v>
      </c>
      <c r="L26" s="50">
        <v>80500</v>
      </c>
      <c r="M26" s="112">
        <v>77458</v>
      </c>
      <c r="N26" s="102">
        <f t="shared" si="1"/>
        <v>96.221118012422352</v>
      </c>
      <c r="O26" s="87"/>
      <c r="P26" s="85"/>
      <c r="Q26" s="33"/>
      <c r="R26" s="33"/>
    </row>
    <row r="27" spans="1:129" s="32" customFormat="1" ht="65.25" customHeight="1">
      <c r="A27" s="162"/>
      <c r="B27" s="165"/>
      <c r="C27" s="168"/>
      <c r="D27" s="169"/>
      <c r="E27" s="170"/>
      <c r="F27" s="53" t="s">
        <v>56</v>
      </c>
      <c r="G27" s="89">
        <v>14.8</v>
      </c>
      <c r="H27" s="89">
        <v>14.8</v>
      </c>
      <c r="I27" s="48">
        <f>H27/G27*100</f>
        <v>100</v>
      </c>
      <c r="J27" s="71">
        <v>98.5</v>
      </c>
      <c r="K27" s="90" t="s">
        <v>131</v>
      </c>
      <c r="L27" s="50">
        <v>40</v>
      </c>
      <c r="M27" s="112">
        <v>43.1</v>
      </c>
      <c r="N27" s="102">
        <f t="shared" si="1"/>
        <v>107.75000000000001</v>
      </c>
      <c r="O27" s="87"/>
      <c r="P27" s="85"/>
      <c r="Q27" s="33"/>
      <c r="R27" s="33"/>
    </row>
    <row r="28" spans="1:129" s="32" customFormat="1" ht="86.25" customHeight="1">
      <c r="A28" s="162"/>
      <c r="B28" s="165"/>
      <c r="C28" s="168"/>
      <c r="D28" s="169"/>
      <c r="E28" s="170"/>
      <c r="F28" s="56" t="s">
        <v>57</v>
      </c>
      <c r="G28" s="54"/>
      <c r="H28" s="54"/>
      <c r="I28" s="48"/>
      <c r="J28" s="71"/>
      <c r="K28" s="90" t="s">
        <v>132</v>
      </c>
      <c r="L28" s="50">
        <v>11.1</v>
      </c>
      <c r="M28" s="112">
        <v>11.1</v>
      </c>
      <c r="N28" s="102">
        <f t="shared" si="1"/>
        <v>100</v>
      </c>
      <c r="O28" s="87"/>
      <c r="P28" s="85"/>
      <c r="Q28" s="34"/>
      <c r="R28" s="33"/>
    </row>
    <row r="29" spans="1:129" ht="71.25" customHeight="1">
      <c r="A29" s="162"/>
      <c r="B29" s="165"/>
      <c r="C29" s="168"/>
      <c r="D29" s="169"/>
      <c r="E29" s="170"/>
      <c r="F29" s="57"/>
      <c r="G29" s="58"/>
      <c r="H29" s="58"/>
      <c r="I29" s="58"/>
      <c r="J29" s="59"/>
      <c r="K29" s="91" t="s">
        <v>133</v>
      </c>
      <c r="L29" s="114">
        <v>22.7</v>
      </c>
      <c r="M29" s="114">
        <v>22.7</v>
      </c>
      <c r="N29" s="102">
        <f t="shared" si="1"/>
        <v>100</v>
      </c>
      <c r="O29" s="87"/>
      <c r="P29" s="85"/>
    </row>
    <row r="30" spans="1:129" ht="66.75" customHeight="1">
      <c r="A30" s="162"/>
      <c r="B30" s="165"/>
      <c r="C30" s="168"/>
      <c r="D30" s="169"/>
      <c r="E30" s="170"/>
      <c r="F30" s="62"/>
      <c r="G30" s="63"/>
      <c r="H30" s="63"/>
      <c r="I30" s="63"/>
      <c r="J30" s="64"/>
      <c r="K30" s="91" t="s">
        <v>134</v>
      </c>
      <c r="L30" s="114">
        <v>10</v>
      </c>
      <c r="M30" s="114">
        <v>0</v>
      </c>
      <c r="N30" s="102">
        <f t="shared" si="1"/>
        <v>0</v>
      </c>
      <c r="O30" s="87"/>
      <c r="P30" s="85"/>
    </row>
    <row r="31" spans="1:129" ht="63.75" customHeight="1">
      <c r="A31" s="162"/>
      <c r="B31" s="165"/>
      <c r="C31" s="168"/>
      <c r="D31" s="169"/>
      <c r="E31" s="170"/>
      <c r="F31" s="62"/>
      <c r="G31" s="63"/>
      <c r="H31" s="63"/>
      <c r="I31" s="63"/>
      <c r="J31" s="64"/>
      <c r="K31" s="91" t="s">
        <v>135</v>
      </c>
      <c r="L31" s="114">
        <v>200</v>
      </c>
      <c r="M31" s="114">
        <v>200</v>
      </c>
      <c r="N31" s="102">
        <f t="shared" si="1"/>
        <v>100</v>
      </c>
      <c r="O31" s="87"/>
      <c r="P31" s="85"/>
    </row>
    <row r="32" spans="1:129" ht="214.5" customHeight="1" thickBot="1">
      <c r="A32" s="162"/>
      <c r="B32" s="165"/>
      <c r="C32" s="168"/>
      <c r="D32" s="169"/>
      <c r="E32" s="170"/>
      <c r="F32" s="62"/>
      <c r="G32" s="63"/>
      <c r="H32" s="63"/>
      <c r="I32" s="63"/>
      <c r="J32" s="64"/>
      <c r="K32" s="92" t="s">
        <v>51</v>
      </c>
      <c r="L32" s="93"/>
      <c r="M32" s="94"/>
      <c r="N32" s="99">
        <f>AVERAGE(N24:N31)</f>
        <v>88.453706824723525</v>
      </c>
      <c r="O32" s="88"/>
      <c r="P32" s="86"/>
    </row>
    <row r="33" spans="1:129" s="32" customFormat="1" ht="66.75" customHeight="1">
      <c r="A33" s="161">
        <v>3</v>
      </c>
      <c r="B33" s="171" t="s">
        <v>118</v>
      </c>
      <c r="C33" s="69">
        <v>50</v>
      </c>
      <c r="D33" s="69">
        <v>50</v>
      </c>
      <c r="E33" s="69">
        <f>D33/C33*100</f>
        <v>100</v>
      </c>
      <c r="F33" s="40" t="s">
        <v>6</v>
      </c>
      <c r="G33" s="48">
        <f>SUM(G34:G37)</f>
        <v>49.5</v>
      </c>
      <c r="H33" s="48">
        <f>SUM(H34:H37)</f>
        <v>49.5</v>
      </c>
      <c r="I33" s="48">
        <f>H33/G33*100</f>
        <v>100</v>
      </c>
      <c r="J33" s="98">
        <f>E33/I33*100</f>
        <v>100</v>
      </c>
      <c r="K33" s="49" t="s">
        <v>64</v>
      </c>
      <c r="L33" s="50">
        <v>38</v>
      </c>
      <c r="M33" s="51">
        <v>38</v>
      </c>
      <c r="N33" s="52">
        <f>M33/L33*100</f>
        <v>100</v>
      </c>
      <c r="O33" s="108">
        <f>N44*J33/100</f>
        <v>173.33333333333337</v>
      </c>
      <c r="P33" s="109" t="s">
        <v>63</v>
      </c>
      <c r="Q33" s="37"/>
      <c r="R33" s="37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8"/>
      <c r="BA33" s="38"/>
      <c r="BB33" s="38"/>
      <c r="BC33" s="38"/>
      <c r="BD33" s="38"/>
      <c r="BE33" s="38"/>
      <c r="BF33" s="38"/>
      <c r="BG33" s="38"/>
      <c r="BH33" s="38"/>
      <c r="BI33" s="38"/>
      <c r="BJ33" s="38"/>
      <c r="BK33" s="38"/>
      <c r="BL33" s="38"/>
      <c r="BM33" s="38"/>
      <c r="BN33" s="38"/>
      <c r="BO33" s="38"/>
      <c r="BP33" s="38"/>
      <c r="BQ33" s="38"/>
      <c r="BR33" s="38"/>
      <c r="BS33" s="38"/>
      <c r="BT33" s="38"/>
      <c r="BU33" s="38"/>
      <c r="BV33" s="38"/>
      <c r="BW33" s="38"/>
      <c r="BX33" s="38"/>
      <c r="BY33" s="38"/>
      <c r="BZ33" s="38"/>
      <c r="CA33" s="38"/>
      <c r="CB33" s="38"/>
      <c r="CC33" s="38"/>
      <c r="CD33" s="38"/>
      <c r="CE33" s="38"/>
      <c r="CF33" s="38"/>
      <c r="CG33" s="38"/>
      <c r="CH33" s="38"/>
      <c r="CI33" s="38"/>
      <c r="CJ33" s="38"/>
      <c r="CK33" s="38"/>
      <c r="CL33" s="38"/>
      <c r="CM33" s="38"/>
      <c r="CN33" s="38"/>
      <c r="CO33" s="38"/>
      <c r="CP33" s="38"/>
      <c r="CQ33" s="38"/>
      <c r="CR33" s="38"/>
      <c r="CS33" s="38"/>
      <c r="CT33" s="38"/>
      <c r="CU33" s="38"/>
      <c r="CV33" s="38"/>
      <c r="CW33" s="38"/>
      <c r="CX33" s="38"/>
      <c r="CY33" s="38"/>
      <c r="CZ33" s="38"/>
      <c r="DA33" s="38"/>
      <c r="DB33" s="38"/>
      <c r="DC33" s="38"/>
      <c r="DD33" s="38"/>
      <c r="DE33" s="38"/>
      <c r="DF33" s="38"/>
      <c r="DG33" s="38"/>
      <c r="DH33" s="38"/>
      <c r="DI33" s="38"/>
      <c r="DJ33" s="38"/>
      <c r="DK33" s="38"/>
      <c r="DL33" s="38"/>
      <c r="DM33" s="38"/>
      <c r="DN33" s="38"/>
      <c r="DO33" s="38"/>
      <c r="DP33" s="38"/>
      <c r="DQ33" s="38"/>
      <c r="DR33" s="38"/>
      <c r="DS33" s="38"/>
      <c r="DT33" s="38"/>
      <c r="DU33" s="38"/>
      <c r="DV33" s="38"/>
      <c r="DW33" s="38"/>
      <c r="DX33" s="38"/>
      <c r="DY33" s="38"/>
    </row>
    <row r="34" spans="1:129" s="32" customFormat="1" ht="63">
      <c r="A34" s="162"/>
      <c r="B34" s="172"/>
      <c r="C34" s="132" t="s">
        <v>121</v>
      </c>
      <c r="D34" s="166"/>
      <c r="E34" s="167"/>
      <c r="F34" s="53" t="s">
        <v>55</v>
      </c>
      <c r="G34" s="54"/>
      <c r="H34" s="54"/>
      <c r="I34" s="48"/>
      <c r="J34" s="98"/>
      <c r="K34" s="90" t="s">
        <v>65</v>
      </c>
      <c r="L34" s="44">
        <v>35</v>
      </c>
      <c r="M34" s="51">
        <v>35</v>
      </c>
      <c r="N34" s="52">
        <f t="shared" ref="N34:N35" si="2">M34/L34*100</f>
        <v>100</v>
      </c>
      <c r="O34" s="73"/>
      <c r="P34" s="76"/>
      <c r="Q34" s="33"/>
      <c r="R34" s="33"/>
    </row>
    <row r="35" spans="1:129" s="32" customFormat="1" ht="91.5" customHeight="1">
      <c r="A35" s="162"/>
      <c r="B35" s="172"/>
      <c r="C35" s="168"/>
      <c r="D35" s="169"/>
      <c r="E35" s="170"/>
      <c r="F35" s="53" t="s">
        <v>54</v>
      </c>
      <c r="G35" s="54"/>
      <c r="H35" s="54"/>
      <c r="I35" s="48"/>
      <c r="J35" s="71"/>
      <c r="K35" s="90" t="s">
        <v>66</v>
      </c>
      <c r="L35" s="50">
        <v>5</v>
      </c>
      <c r="M35" s="51">
        <v>16</v>
      </c>
      <c r="N35" s="52">
        <f t="shared" si="2"/>
        <v>320</v>
      </c>
      <c r="O35" s="73"/>
      <c r="P35" s="76"/>
      <c r="Q35" s="33"/>
      <c r="R35" s="33"/>
    </row>
    <row r="36" spans="1:129" s="32" customFormat="1" ht="66.75" customHeight="1">
      <c r="A36" s="162"/>
      <c r="B36" s="172"/>
      <c r="C36" s="168"/>
      <c r="D36" s="169"/>
      <c r="E36" s="170"/>
      <c r="F36" s="53" t="s">
        <v>56</v>
      </c>
      <c r="G36" s="54">
        <v>49.5</v>
      </c>
      <c r="H36" s="54">
        <v>49.5</v>
      </c>
      <c r="I36" s="48">
        <f>H36/G36*100</f>
        <v>100</v>
      </c>
      <c r="J36" s="98">
        <f>E33/I36*100</f>
        <v>100</v>
      </c>
      <c r="K36" s="55"/>
      <c r="L36" s="50"/>
      <c r="M36" s="51"/>
      <c r="N36" s="52"/>
      <c r="O36" s="73"/>
      <c r="P36" s="76"/>
      <c r="Q36" s="33"/>
      <c r="R36" s="33"/>
    </row>
    <row r="37" spans="1:129" s="32" customFormat="1" ht="86.25" customHeight="1">
      <c r="A37" s="162"/>
      <c r="B37" s="172"/>
      <c r="C37" s="168"/>
      <c r="D37" s="169"/>
      <c r="E37" s="170"/>
      <c r="F37" s="56" t="s">
        <v>57</v>
      </c>
      <c r="G37" s="54"/>
      <c r="H37" s="54"/>
      <c r="I37" s="48"/>
      <c r="J37" s="71"/>
      <c r="K37" s="55"/>
      <c r="L37" s="50"/>
      <c r="M37" s="51"/>
      <c r="N37" s="52"/>
      <c r="O37" s="73"/>
      <c r="P37" s="76"/>
      <c r="Q37" s="34"/>
      <c r="R37" s="33"/>
    </row>
    <row r="38" spans="1:129" ht="71.25" customHeight="1">
      <c r="A38" s="162"/>
      <c r="B38" s="172"/>
      <c r="C38" s="168"/>
      <c r="D38" s="169"/>
      <c r="E38" s="170"/>
      <c r="F38" s="57"/>
      <c r="G38" s="58"/>
      <c r="H38" s="58"/>
      <c r="I38" s="58"/>
      <c r="J38" s="59"/>
      <c r="K38" s="60"/>
      <c r="L38" s="61"/>
      <c r="M38" s="61"/>
      <c r="N38" s="52"/>
      <c r="O38" s="73"/>
      <c r="P38" s="76"/>
    </row>
    <row r="39" spans="1:129" ht="66.75" customHeight="1">
      <c r="A39" s="162"/>
      <c r="B39" s="172"/>
      <c r="C39" s="168"/>
      <c r="D39" s="169"/>
      <c r="E39" s="170"/>
      <c r="F39" s="62"/>
      <c r="G39" s="63"/>
      <c r="H39" s="63"/>
      <c r="I39" s="63"/>
      <c r="J39" s="64"/>
      <c r="K39" s="60"/>
      <c r="L39" s="61"/>
      <c r="M39" s="61"/>
      <c r="N39" s="52"/>
      <c r="O39" s="73"/>
      <c r="P39" s="76"/>
    </row>
    <row r="40" spans="1:129" ht="63.75" customHeight="1">
      <c r="A40" s="162"/>
      <c r="B40" s="172"/>
      <c r="C40" s="168"/>
      <c r="D40" s="169"/>
      <c r="E40" s="170"/>
      <c r="F40" s="62"/>
      <c r="G40" s="63"/>
      <c r="H40" s="63"/>
      <c r="I40" s="63"/>
      <c r="J40" s="64"/>
      <c r="K40" s="60"/>
      <c r="L40" s="61"/>
      <c r="M40" s="61"/>
      <c r="N40" s="52"/>
      <c r="O40" s="73"/>
      <c r="P40" s="76"/>
    </row>
    <row r="41" spans="1:129" ht="57.75" customHeight="1">
      <c r="A41" s="162"/>
      <c r="B41" s="172"/>
      <c r="C41" s="168"/>
      <c r="D41" s="169"/>
      <c r="E41" s="170"/>
      <c r="F41" s="62"/>
      <c r="G41" s="63"/>
      <c r="H41" s="63"/>
      <c r="I41" s="63"/>
      <c r="J41" s="64"/>
      <c r="K41" s="60"/>
      <c r="L41" s="61"/>
      <c r="M41" s="61"/>
      <c r="N41" s="52"/>
      <c r="O41" s="73"/>
      <c r="P41" s="76"/>
    </row>
    <row r="42" spans="1:129" ht="66.75" customHeight="1">
      <c r="A42" s="162"/>
      <c r="B42" s="172"/>
      <c r="C42" s="168"/>
      <c r="D42" s="169"/>
      <c r="E42" s="170"/>
      <c r="F42" s="62"/>
      <c r="G42" s="63"/>
      <c r="H42" s="63"/>
      <c r="I42" s="63"/>
      <c r="J42" s="64"/>
      <c r="K42" s="60"/>
      <c r="L42" s="61"/>
      <c r="M42" s="61"/>
      <c r="N42" s="52"/>
      <c r="O42" s="73"/>
      <c r="P42" s="76"/>
    </row>
    <row r="43" spans="1:129" ht="60" customHeight="1">
      <c r="A43" s="162"/>
      <c r="B43" s="172"/>
      <c r="C43" s="168"/>
      <c r="D43" s="169"/>
      <c r="E43" s="170"/>
      <c r="F43" s="62"/>
      <c r="G43" s="63"/>
      <c r="H43" s="63"/>
      <c r="I43" s="63"/>
      <c r="J43" s="64"/>
      <c r="K43" s="65"/>
      <c r="L43" s="61"/>
      <c r="M43" s="61"/>
      <c r="N43" s="52"/>
      <c r="O43" s="73"/>
      <c r="P43" s="76"/>
    </row>
    <row r="44" spans="1:129" ht="60" customHeight="1" thickBot="1">
      <c r="A44" s="163"/>
      <c r="B44" s="173"/>
      <c r="C44" s="174"/>
      <c r="D44" s="175"/>
      <c r="E44" s="176"/>
      <c r="F44" s="66"/>
      <c r="G44" s="67"/>
      <c r="H44" s="67"/>
      <c r="I44" s="67"/>
      <c r="J44" s="68"/>
      <c r="K44" s="81" t="s">
        <v>51</v>
      </c>
      <c r="L44" s="82"/>
      <c r="M44" s="83"/>
      <c r="N44" s="70">
        <f>(N33+N34+N35)/3</f>
        <v>173.33333333333334</v>
      </c>
      <c r="O44" s="74"/>
      <c r="P44" s="77"/>
    </row>
    <row r="45" spans="1:129" s="32" customFormat="1" ht="66.75" customHeight="1">
      <c r="A45" s="161">
        <v>4</v>
      </c>
      <c r="B45" s="171" t="s">
        <v>119</v>
      </c>
      <c r="C45" s="69">
        <v>15</v>
      </c>
      <c r="D45" s="69">
        <v>15</v>
      </c>
      <c r="E45" s="69">
        <f>D45/C45*100</f>
        <v>100</v>
      </c>
      <c r="F45" s="40" t="s">
        <v>6</v>
      </c>
      <c r="G45" s="48">
        <f>SUM(G46:G49)</f>
        <v>7.4</v>
      </c>
      <c r="H45" s="48">
        <v>0</v>
      </c>
      <c r="I45" s="48">
        <f>H45/G45*100</f>
        <v>0</v>
      </c>
      <c r="J45" s="98" t="e">
        <f>E45/I45*100</f>
        <v>#DIV/0!</v>
      </c>
      <c r="K45" s="49" t="s">
        <v>67</v>
      </c>
      <c r="L45" s="50">
        <v>210</v>
      </c>
      <c r="M45" s="51">
        <v>217</v>
      </c>
      <c r="N45" s="52">
        <f>M45/L45*100</f>
        <v>103.33333333333334</v>
      </c>
      <c r="O45" s="115" t="e">
        <f>N50*J45/100</f>
        <v>#DIV/0!</v>
      </c>
      <c r="P45" s="113" t="s">
        <v>96</v>
      </c>
      <c r="Q45" s="37"/>
      <c r="R45" s="37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</row>
    <row r="46" spans="1:129" s="32" customFormat="1" ht="79.5" customHeight="1">
      <c r="A46" s="162"/>
      <c r="B46" s="172"/>
      <c r="C46" s="132" t="s">
        <v>40</v>
      </c>
      <c r="D46" s="166"/>
      <c r="E46" s="167"/>
      <c r="F46" s="53" t="s">
        <v>55</v>
      </c>
      <c r="G46" s="54"/>
      <c r="H46" s="54"/>
      <c r="I46" s="48"/>
      <c r="J46" s="71"/>
      <c r="K46" s="90" t="s">
        <v>68</v>
      </c>
      <c r="L46" s="44">
        <v>1200</v>
      </c>
      <c r="M46" s="51">
        <v>1339</v>
      </c>
      <c r="N46" s="52">
        <f>M46/L46*100</f>
        <v>111.58333333333333</v>
      </c>
      <c r="O46" s="73"/>
      <c r="P46" s="76"/>
      <c r="Q46" s="33"/>
      <c r="R46" s="33"/>
    </row>
    <row r="47" spans="1:129" s="32" customFormat="1" ht="76.5" customHeight="1">
      <c r="A47" s="162"/>
      <c r="B47" s="172"/>
      <c r="C47" s="168"/>
      <c r="D47" s="169"/>
      <c r="E47" s="170"/>
      <c r="F47" s="53" t="s">
        <v>54</v>
      </c>
      <c r="G47" s="54"/>
      <c r="H47" s="54"/>
      <c r="I47" s="48"/>
      <c r="J47" s="98"/>
      <c r="K47" s="90" t="s">
        <v>69</v>
      </c>
      <c r="L47" s="50">
        <v>736.5</v>
      </c>
      <c r="M47" s="51">
        <v>929.8</v>
      </c>
      <c r="N47" s="52">
        <f>M47/L47*100</f>
        <v>126.2457569585879</v>
      </c>
      <c r="O47" s="73"/>
      <c r="P47" s="76"/>
      <c r="Q47" s="33"/>
      <c r="R47" s="33"/>
    </row>
    <row r="48" spans="1:129" s="32" customFormat="1" ht="65.25" customHeight="1">
      <c r="A48" s="162"/>
      <c r="B48" s="172"/>
      <c r="C48" s="168"/>
      <c r="D48" s="169"/>
      <c r="E48" s="170"/>
      <c r="F48" s="53" t="s">
        <v>56</v>
      </c>
      <c r="G48" s="54">
        <v>7.4</v>
      </c>
      <c r="H48" s="54">
        <v>0</v>
      </c>
      <c r="I48" s="48">
        <f>H48/G48*100</f>
        <v>0</v>
      </c>
      <c r="J48" s="71" t="e">
        <f>E48/I48*100</f>
        <v>#DIV/0!</v>
      </c>
      <c r="K48" s="90" t="s">
        <v>70</v>
      </c>
      <c r="L48" s="50">
        <v>30</v>
      </c>
      <c r="M48" s="51">
        <v>32</v>
      </c>
      <c r="N48" s="52">
        <f t="shared" ref="N48" si="3">M48/L48*100</f>
        <v>106.66666666666667</v>
      </c>
      <c r="O48" s="73"/>
      <c r="P48" s="76"/>
      <c r="Q48" s="33"/>
      <c r="R48" s="33"/>
    </row>
    <row r="49" spans="1:129" s="32" customFormat="1" ht="86.25" customHeight="1">
      <c r="A49" s="162"/>
      <c r="B49" s="172"/>
      <c r="C49" s="168"/>
      <c r="D49" s="169"/>
      <c r="E49" s="170"/>
      <c r="F49" s="56" t="s">
        <v>57</v>
      </c>
      <c r="G49" s="54"/>
      <c r="H49" s="54"/>
      <c r="I49" s="48"/>
      <c r="J49" s="71"/>
      <c r="K49" s="90" t="s">
        <v>71</v>
      </c>
      <c r="L49" s="50">
        <v>80.5</v>
      </c>
      <c r="M49" s="51">
        <v>95</v>
      </c>
      <c r="N49" s="52">
        <f>M49/L49*100</f>
        <v>118.01242236024845</v>
      </c>
      <c r="O49" s="73"/>
      <c r="P49" s="76"/>
      <c r="Q49" s="34"/>
      <c r="R49" s="33"/>
    </row>
    <row r="50" spans="1:129" ht="71.25" customHeight="1" thickBot="1">
      <c r="A50" s="162"/>
      <c r="B50" s="172"/>
      <c r="C50" s="168"/>
      <c r="D50" s="169"/>
      <c r="E50" s="170"/>
      <c r="F50" s="57"/>
      <c r="G50" s="58"/>
      <c r="H50" s="58"/>
      <c r="I50" s="58"/>
      <c r="J50" s="59"/>
      <c r="K50" s="95" t="s">
        <v>51</v>
      </c>
      <c r="L50" s="96"/>
      <c r="M50" s="97"/>
      <c r="N50" s="70">
        <f>SUM(N45:N49)/5</f>
        <v>113.16830253043395</v>
      </c>
      <c r="O50" s="73"/>
      <c r="P50" s="76"/>
    </row>
    <row r="51" spans="1:129" s="32" customFormat="1" ht="66.75" customHeight="1">
      <c r="A51" s="161">
        <v>5</v>
      </c>
      <c r="B51" s="171" t="s">
        <v>58</v>
      </c>
      <c r="C51" s="69">
        <v>7</v>
      </c>
      <c r="D51" s="69">
        <v>7</v>
      </c>
      <c r="E51" s="69">
        <f>D51/C51*100</f>
        <v>100</v>
      </c>
      <c r="F51" s="40" t="s">
        <v>6</v>
      </c>
      <c r="G51" s="48">
        <f>SUM(G52:G55)</f>
        <v>7348.6</v>
      </c>
      <c r="H51" s="48">
        <f>SUM(H52:H55)</f>
        <v>7348.6</v>
      </c>
      <c r="I51" s="48">
        <f>H51/G51*100</f>
        <v>100</v>
      </c>
      <c r="J51" s="71">
        <f>E51/I51*100</f>
        <v>100</v>
      </c>
      <c r="K51" s="49" t="s">
        <v>168</v>
      </c>
      <c r="L51" s="50">
        <v>447</v>
      </c>
      <c r="M51" s="51">
        <v>447</v>
      </c>
      <c r="N51" s="52">
        <f>M51/L51*100</f>
        <v>100</v>
      </c>
      <c r="O51" s="72">
        <f>N56*J51/100</f>
        <v>100</v>
      </c>
      <c r="P51" s="113" t="s">
        <v>90</v>
      </c>
      <c r="Q51" s="37"/>
      <c r="R51" s="37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</row>
    <row r="52" spans="1:129" s="32" customFormat="1" ht="79.5" customHeight="1">
      <c r="A52" s="162"/>
      <c r="B52" s="172"/>
      <c r="C52" s="132" t="s">
        <v>106</v>
      </c>
      <c r="D52" s="133"/>
      <c r="E52" s="134"/>
      <c r="F52" s="53" t="s">
        <v>55</v>
      </c>
      <c r="G52" s="54">
        <v>3121.7</v>
      </c>
      <c r="H52" s="54">
        <v>3121.7</v>
      </c>
      <c r="I52" s="48">
        <f>H52/G52*100</f>
        <v>100</v>
      </c>
      <c r="J52" s="98">
        <f>E52/I52*100</f>
        <v>0</v>
      </c>
      <c r="K52" s="55">
        <v>2</v>
      </c>
      <c r="L52" s="44"/>
      <c r="M52" s="51"/>
      <c r="N52" s="52" t="e">
        <f t="shared" ref="N52:N55" si="4">M52/L52*100</f>
        <v>#DIV/0!</v>
      </c>
      <c r="O52" s="73"/>
      <c r="P52" s="76"/>
      <c r="Q52" s="33"/>
      <c r="R52" s="33"/>
    </row>
    <row r="53" spans="1:129" s="32" customFormat="1" ht="76.5" customHeight="1">
      <c r="A53" s="162"/>
      <c r="B53" s="172"/>
      <c r="C53" s="135"/>
      <c r="D53" s="136"/>
      <c r="E53" s="137"/>
      <c r="F53" s="53" t="s">
        <v>54</v>
      </c>
      <c r="G53" s="54">
        <v>1337.9</v>
      </c>
      <c r="H53" s="54">
        <v>1337.9</v>
      </c>
      <c r="I53" s="48">
        <f>H53/G53*100</f>
        <v>100</v>
      </c>
      <c r="J53" s="71">
        <f>E53/I53*100</f>
        <v>0</v>
      </c>
      <c r="K53" s="55">
        <v>3</v>
      </c>
      <c r="L53" s="50"/>
      <c r="M53" s="51"/>
      <c r="N53" s="52" t="e">
        <f t="shared" si="4"/>
        <v>#DIV/0!</v>
      </c>
      <c r="O53" s="73"/>
      <c r="P53" s="76"/>
      <c r="Q53" s="33"/>
      <c r="R53" s="33"/>
    </row>
    <row r="54" spans="1:129" s="32" customFormat="1" ht="65.25" customHeight="1">
      <c r="A54" s="162"/>
      <c r="B54" s="172"/>
      <c r="C54" s="135"/>
      <c r="D54" s="136"/>
      <c r="E54" s="137"/>
      <c r="F54" s="53" t="s">
        <v>56</v>
      </c>
      <c r="G54" s="54">
        <v>94.7</v>
      </c>
      <c r="H54" s="54">
        <v>94.7</v>
      </c>
      <c r="I54" s="48">
        <f>H54/G54*100</f>
        <v>100</v>
      </c>
      <c r="J54" s="71">
        <f>E54/I54*100</f>
        <v>0</v>
      </c>
      <c r="K54" s="55">
        <v>4</v>
      </c>
      <c r="L54" s="50"/>
      <c r="M54" s="51"/>
      <c r="N54" s="52" t="e">
        <f t="shared" si="4"/>
        <v>#DIV/0!</v>
      </c>
      <c r="O54" s="73"/>
      <c r="P54" s="76"/>
      <c r="Q54" s="33"/>
      <c r="R54" s="33"/>
    </row>
    <row r="55" spans="1:129" s="32" customFormat="1" ht="86.25" customHeight="1">
      <c r="A55" s="162"/>
      <c r="B55" s="172"/>
      <c r="C55" s="135"/>
      <c r="D55" s="136"/>
      <c r="E55" s="137"/>
      <c r="F55" s="56" t="s">
        <v>57</v>
      </c>
      <c r="G55" s="54">
        <v>2794.3</v>
      </c>
      <c r="H55" s="54">
        <v>2794.3</v>
      </c>
      <c r="I55" s="48">
        <f>H55/G55*100</f>
        <v>100</v>
      </c>
      <c r="J55" s="71">
        <f>E55/I55*100</f>
        <v>0</v>
      </c>
      <c r="K55" s="55">
        <v>5</v>
      </c>
      <c r="L55" s="50"/>
      <c r="M55" s="51"/>
      <c r="N55" s="52" t="e">
        <f t="shared" si="4"/>
        <v>#DIV/0!</v>
      </c>
      <c r="O55" s="73"/>
      <c r="P55" s="76"/>
      <c r="Q55" s="34"/>
      <c r="R55" s="33"/>
    </row>
    <row r="56" spans="1:129" ht="60" customHeight="1" thickBot="1">
      <c r="A56" s="177"/>
      <c r="B56" s="173"/>
      <c r="C56" s="138"/>
      <c r="D56" s="139"/>
      <c r="E56" s="140"/>
      <c r="F56" s="66"/>
      <c r="G56" s="67"/>
      <c r="H56" s="67"/>
      <c r="I56" s="67"/>
      <c r="J56" s="68"/>
      <c r="K56" s="81" t="s">
        <v>51</v>
      </c>
      <c r="L56" s="82"/>
      <c r="M56" s="83"/>
      <c r="N56" s="70">
        <v>100</v>
      </c>
      <c r="O56" s="74"/>
      <c r="P56" s="77"/>
    </row>
    <row r="57" spans="1:129" s="32" customFormat="1" ht="66.75" customHeight="1">
      <c r="A57" s="161">
        <v>6</v>
      </c>
      <c r="B57" s="164" t="s">
        <v>59</v>
      </c>
      <c r="C57" s="69">
        <v>3</v>
      </c>
      <c r="D57" s="69">
        <v>0</v>
      </c>
      <c r="E57" s="69">
        <f>D57/C57*100</f>
        <v>0</v>
      </c>
      <c r="F57" s="40" t="s">
        <v>6</v>
      </c>
      <c r="G57" s="48">
        <f>SUM(G58:G61)</f>
        <v>0</v>
      </c>
      <c r="H57" s="48">
        <f>SUM(H58:H61)</f>
        <v>0</v>
      </c>
      <c r="I57" s="104" t="e">
        <f>H57/G57*100</f>
        <v>#DIV/0!</v>
      </c>
      <c r="J57" s="100">
        <v>0</v>
      </c>
      <c r="K57" s="49" t="s">
        <v>169</v>
      </c>
      <c r="L57" s="50">
        <v>8.5</v>
      </c>
      <c r="M57" s="51">
        <v>0</v>
      </c>
      <c r="N57" s="52">
        <f>M57/L57*100</f>
        <v>0</v>
      </c>
      <c r="O57" s="72">
        <f>N62*J57/100</f>
        <v>0</v>
      </c>
      <c r="P57" s="110" t="s">
        <v>96</v>
      </c>
      <c r="Q57" s="37"/>
      <c r="R57" s="37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</row>
    <row r="58" spans="1:129" s="32" customFormat="1" ht="79.5" customHeight="1">
      <c r="A58" s="162"/>
      <c r="B58" s="165"/>
      <c r="C58" s="132" t="s">
        <v>122</v>
      </c>
      <c r="D58" s="166"/>
      <c r="E58" s="167"/>
      <c r="F58" s="53" t="s">
        <v>55</v>
      </c>
      <c r="G58" s="54"/>
      <c r="H58" s="54"/>
      <c r="I58" s="48" t="e">
        <f>H58/G58*100</f>
        <v>#DIV/0!</v>
      </c>
      <c r="J58" s="71" t="e">
        <f>E58/I58*100</f>
        <v>#DIV/0!</v>
      </c>
      <c r="K58" s="55">
        <v>2</v>
      </c>
      <c r="L58" s="44"/>
      <c r="M58" s="51"/>
      <c r="N58" s="52" t="e">
        <f t="shared" ref="N58:N61" si="5">M58/L58*100</f>
        <v>#DIV/0!</v>
      </c>
      <c r="O58" s="73"/>
      <c r="P58" s="76"/>
      <c r="Q58" s="33"/>
      <c r="R58" s="33"/>
    </row>
    <row r="59" spans="1:129" s="32" customFormat="1" ht="76.5" customHeight="1">
      <c r="A59" s="162"/>
      <c r="B59" s="165"/>
      <c r="C59" s="168"/>
      <c r="D59" s="169"/>
      <c r="E59" s="170"/>
      <c r="F59" s="53" t="s">
        <v>54</v>
      </c>
      <c r="G59" s="54"/>
      <c r="H59" s="54"/>
      <c r="I59" s="48" t="e">
        <f>H59/G59*100</f>
        <v>#DIV/0!</v>
      </c>
      <c r="J59" s="71" t="e">
        <f>E59/I59*100</f>
        <v>#DIV/0!</v>
      </c>
      <c r="K59" s="55">
        <v>3</v>
      </c>
      <c r="L59" s="50"/>
      <c r="M59" s="51"/>
      <c r="N59" s="52" t="e">
        <f t="shared" si="5"/>
        <v>#DIV/0!</v>
      </c>
      <c r="O59" s="73"/>
      <c r="P59" s="76"/>
      <c r="Q59" s="33"/>
      <c r="R59" s="33"/>
    </row>
    <row r="60" spans="1:129" s="32" customFormat="1" ht="65.25" customHeight="1">
      <c r="A60" s="162"/>
      <c r="B60" s="165"/>
      <c r="C60" s="168"/>
      <c r="D60" s="169"/>
      <c r="E60" s="170"/>
      <c r="F60" s="53" t="s">
        <v>56</v>
      </c>
      <c r="G60" s="54"/>
      <c r="H60" s="54"/>
      <c r="I60" s="48" t="e">
        <f>H60/G60*100</f>
        <v>#DIV/0!</v>
      </c>
      <c r="J60" s="71" t="e">
        <f>E60/I60*100</f>
        <v>#DIV/0!</v>
      </c>
      <c r="K60" s="55">
        <v>4</v>
      </c>
      <c r="L60" s="50"/>
      <c r="M60" s="51"/>
      <c r="N60" s="52" t="e">
        <f t="shared" si="5"/>
        <v>#DIV/0!</v>
      </c>
      <c r="O60" s="73"/>
      <c r="P60" s="76"/>
      <c r="Q60" s="33"/>
      <c r="R60" s="33"/>
    </row>
    <row r="61" spans="1:129" s="32" customFormat="1" ht="86.25" customHeight="1">
      <c r="A61" s="162"/>
      <c r="B61" s="165"/>
      <c r="C61" s="168"/>
      <c r="D61" s="169"/>
      <c r="E61" s="170"/>
      <c r="F61" s="56" t="s">
        <v>57</v>
      </c>
      <c r="G61" s="54"/>
      <c r="H61" s="54"/>
      <c r="I61" s="48" t="e">
        <f>H61/G61*100</f>
        <v>#DIV/0!</v>
      </c>
      <c r="J61" s="71" t="e">
        <f>E61/I61*100</f>
        <v>#DIV/0!</v>
      </c>
      <c r="K61" s="55">
        <v>5</v>
      </c>
      <c r="L61" s="50"/>
      <c r="M61" s="51"/>
      <c r="N61" s="52" t="e">
        <f t="shared" si="5"/>
        <v>#DIV/0!</v>
      </c>
      <c r="O61" s="73"/>
      <c r="P61" s="76"/>
      <c r="Q61" s="34"/>
      <c r="R61" s="33"/>
    </row>
    <row r="62" spans="1:129" ht="60" customHeight="1" thickBot="1">
      <c r="A62" s="177"/>
      <c r="B62" s="178"/>
      <c r="C62" s="174"/>
      <c r="D62" s="175"/>
      <c r="E62" s="176"/>
      <c r="F62" s="66"/>
      <c r="G62" s="67"/>
      <c r="H62" s="67"/>
      <c r="I62" s="67"/>
      <c r="J62" s="68"/>
      <c r="K62" s="81" t="s">
        <v>51</v>
      </c>
      <c r="L62" s="82"/>
      <c r="M62" s="83"/>
      <c r="N62" s="70">
        <v>0</v>
      </c>
      <c r="O62" s="74"/>
      <c r="P62" s="77"/>
    </row>
    <row r="63" spans="1:129" s="32" customFormat="1" ht="66.75" customHeight="1">
      <c r="A63" s="161">
        <v>7</v>
      </c>
      <c r="B63" s="123" t="s">
        <v>111</v>
      </c>
      <c r="C63" s="69">
        <v>11</v>
      </c>
      <c r="D63" s="69">
        <v>11</v>
      </c>
      <c r="E63" s="69">
        <f>D63/C63*100</f>
        <v>100</v>
      </c>
      <c r="F63" s="40" t="s">
        <v>6</v>
      </c>
      <c r="G63" s="48">
        <f>SUM(G64:G67)</f>
        <v>8</v>
      </c>
      <c r="H63" s="48">
        <f>SUM(H64:H67)</f>
        <v>3</v>
      </c>
      <c r="I63" s="48">
        <f>H63/G63*100</f>
        <v>37.5</v>
      </c>
      <c r="J63" s="71">
        <f>E63/I63*100</f>
        <v>266.66666666666663</v>
      </c>
      <c r="K63" s="49" t="s">
        <v>172</v>
      </c>
      <c r="L63" s="50">
        <v>11</v>
      </c>
      <c r="M63" s="51">
        <v>11</v>
      </c>
      <c r="N63" s="52">
        <f>M63/L63*100</f>
        <v>100</v>
      </c>
      <c r="O63" s="72">
        <f>N68*J63/100</f>
        <v>266.66666666666663</v>
      </c>
      <c r="P63" s="116" t="s">
        <v>63</v>
      </c>
      <c r="Q63" s="37"/>
      <c r="R63" s="37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38"/>
      <c r="BI63" s="38"/>
      <c r="BJ63" s="38"/>
      <c r="BK63" s="38"/>
      <c r="BL63" s="38"/>
      <c r="BM63" s="38"/>
      <c r="BN63" s="38"/>
      <c r="BO63" s="38"/>
      <c r="BP63" s="38"/>
      <c r="BQ63" s="38"/>
      <c r="BR63" s="38"/>
      <c r="BS63" s="38"/>
      <c r="BT63" s="38"/>
      <c r="BU63" s="38"/>
      <c r="BV63" s="38"/>
      <c r="BW63" s="38"/>
      <c r="BX63" s="38"/>
      <c r="BY63" s="38"/>
      <c r="BZ63" s="38"/>
      <c r="CA63" s="38"/>
      <c r="CB63" s="38"/>
      <c r="CC63" s="38"/>
      <c r="CD63" s="38"/>
      <c r="CE63" s="38"/>
      <c r="CF63" s="38"/>
      <c r="CG63" s="38"/>
      <c r="CH63" s="38"/>
      <c r="CI63" s="38"/>
      <c r="CJ63" s="38"/>
      <c r="CK63" s="38"/>
      <c r="CL63" s="38"/>
      <c r="CM63" s="38"/>
      <c r="CN63" s="38"/>
      <c r="CO63" s="38"/>
      <c r="CP63" s="38"/>
      <c r="CQ63" s="38"/>
      <c r="CR63" s="38"/>
      <c r="CS63" s="38"/>
      <c r="CT63" s="38"/>
      <c r="CU63" s="38"/>
      <c r="CV63" s="38"/>
      <c r="CW63" s="38"/>
      <c r="CX63" s="38"/>
      <c r="CY63" s="38"/>
      <c r="CZ63" s="38"/>
      <c r="DA63" s="38"/>
      <c r="DB63" s="38"/>
      <c r="DC63" s="38"/>
      <c r="DD63" s="38"/>
      <c r="DE63" s="38"/>
      <c r="DF63" s="38"/>
      <c r="DG63" s="38"/>
      <c r="DH63" s="38"/>
      <c r="DI63" s="38"/>
      <c r="DJ63" s="38"/>
      <c r="DK63" s="38"/>
      <c r="DL63" s="38"/>
      <c r="DM63" s="38"/>
      <c r="DN63" s="38"/>
      <c r="DO63" s="38"/>
      <c r="DP63" s="38"/>
      <c r="DQ63" s="38"/>
      <c r="DR63" s="38"/>
      <c r="DS63" s="38"/>
      <c r="DT63" s="38"/>
      <c r="DU63" s="38"/>
      <c r="DV63" s="38"/>
      <c r="DW63" s="38"/>
      <c r="DX63" s="38"/>
      <c r="DY63" s="38"/>
    </row>
    <row r="64" spans="1:129" s="32" customFormat="1" ht="79.5" customHeight="1">
      <c r="A64" s="162"/>
      <c r="B64" s="124"/>
      <c r="C64" s="132" t="s">
        <v>112</v>
      </c>
      <c r="D64" s="133"/>
      <c r="E64" s="134"/>
      <c r="F64" s="53" t="s">
        <v>55</v>
      </c>
      <c r="G64" s="54"/>
      <c r="H64" s="54"/>
      <c r="I64" s="48" t="e">
        <f>H64/G64*100</f>
        <v>#DIV/0!</v>
      </c>
      <c r="J64" s="71" t="e">
        <f>E64/I64*100</f>
        <v>#DIV/0!</v>
      </c>
      <c r="K64" s="55"/>
      <c r="L64" s="44"/>
      <c r="M64" s="51"/>
      <c r="N64" s="52" t="e">
        <f t="shared" ref="N64:N67" si="6">M64/L64*100</f>
        <v>#DIV/0!</v>
      </c>
      <c r="O64" s="73"/>
      <c r="P64" s="76"/>
      <c r="Q64" s="33"/>
      <c r="R64" s="33"/>
    </row>
    <row r="65" spans="1:129" s="32" customFormat="1" ht="76.5" customHeight="1">
      <c r="A65" s="162"/>
      <c r="B65" s="124"/>
      <c r="C65" s="135"/>
      <c r="D65" s="136"/>
      <c r="E65" s="137"/>
      <c r="F65" s="53" t="s">
        <v>54</v>
      </c>
      <c r="G65" s="54"/>
      <c r="H65" s="54"/>
      <c r="I65" s="48" t="e">
        <f>H65/G65*100</f>
        <v>#DIV/0!</v>
      </c>
      <c r="J65" s="71" t="e">
        <f>E65/I65*100</f>
        <v>#DIV/0!</v>
      </c>
      <c r="K65" s="55"/>
      <c r="L65" s="50"/>
      <c r="M65" s="51"/>
      <c r="N65" s="52" t="e">
        <f t="shared" si="6"/>
        <v>#DIV/0!</v>
      </c>
      <c r="O65" s="73"/>
      <c r="P65" s="76"/>
      <c r="Q65" s="33"/>
      <c r="R65" s="33"/>
    </row>
    <row r="66" spans="1:129" s="32" customFormat="1" ht="65.25" customHeight="1">
      <c r="A66" s="162"/>
      <c r="B66" s="124"/>
      <c r="C66" s="135"/>
      <c r="D66" s="136"/>
      <c r="E66" s="137"/>
      <c r="F66" s="53" t="s">
        <v>56</v>
      </c>
      <c r="G66" s="54">
        <v>5</v>
      </c>
      <c r="H66" s="54">
        <v>0</v>
      </c>
      <c r="I66" s="48">
        <f>H66/G66*100</f>
        <v>0</v>
      </c>
      <c r="J66" s="71" t="e">
        <f>E66/I66*100</f>
        <v>#DIV/0!</v>
      </c>
      <c r="K66" s="55"/>
      <c r="L66" s="50"/>
      <c r="M66" s="51"/>
      <c r="N66" s="52" t="e">
        <f t="shared" si="6"/>
        <v>#DIV/0!</v>
      </c>
      <c r="O66" s="73"/>
      <c r="P66" s="76"/>
      <c r="Q66" s="33"/>
      <c r="R66" s="33"/>
    </row>
    <row r="67" spans="1:129" s="32" customFormat="1" ht="86.25" customHeight="1">
      <c r="A67" s="162"/>
      <c r="B67" s="124"/>
      <c r="C67" s="135"/>
      <c r="D67" s="136"/>
      <c r="E67" s="137"/>
      <c r="F67" s="56" t="s">
        <v>57</v>
      </c>
      <c r="G67" s="54">
        <v>3</v>
      </c>
      <c r="H67" s="54">
        <v>3</v>
      </c>
      <c r="I67" s="48">
        <f>H67/G67*100</f>
        <v>100</v>
      </c>
      <c r="J67" s="71">
        <f>E67/I67*100</f>
        <v>0</v>
      </c>
      <c r="K67" s="55"/>
      <c r="L67" s="50"/>
      <c r="M67" s="51"/>
      <c r="N67" s="52" t="e">
        <f t="shared" si="6"/>
        <v>#DIV/0!</v>
      </c>
      <c r="O67" s="73"/>
      <c r="P67" s="76"/>
      <c r="Q67" s="34"/>
      <c r="R67" s="33"/>
    </row>
    <row r="68" spans="1:129" ht="60" customHeight="1" thickBot="1">
      <c r="A68" s="177"/>
      <c r="B68" s="125"/>
      <c r="C68" s="138"/>
      <c r="D68" s="139"/>
      <c r="E68" s="140"/>
      <c r="F68" s="66"/>
      <c r="G68" s="67"/>
      <c r="H68" s="67"/>
      <c r="I68" s="67"/>
      <c r="J68" s="68"/>
      <c r="K68" s="81" t="s">
        <v>51</v>
      </c>
      <c r="L68" s="82"/>
      <c r="M68" s="83"/>
      <c r="N68" s="70">
        <v>100</v>
      </c>
      <c r="O68" s="74"/>
      <c r="P68" s="77"/>
    </row>
    <row r="69" spans="1:129" s="32" customFormat="1" ht="66.75" customHeight="1">
      <c r="A69" s="161">
        <v>8</v>
      </c>
      <c r="B69" s="164" t="s">
        <v>61</v>
      </c>
      <c r="C69" s="69">
        <v>19</v>
      </c>
      <c r="D69" s="69">
        <v>19</v>
      </c>
      <c r="E69" s="69">
        <f>D69/C69*100</f>
        <v>100</v>
      </c>
      <c r="F69" s="40" t="s">
        <v>6</v>
      </c>
      <c r="G69" s="48">
        <f>SUM(G70:G73)</f>
        <v>44</v>
      </c>
      <c r="H69" s="48">
        <f>SUM(H70:H73)</f>
        <v>0</v>
      </c>
      <c r="I69" s="48">
        <f>H69/G69*100</f>
        <v>0</v>
      </c>
      <c r="J69" s="71" t="e">
        <f>E69/I69*100</f>
        <v>#DIV/0!</v>
      </c>
      <c r="K69" s="49" t="s">
        <v>91</v>
      </c>
      <c r="L69" s="44">
        <v>0</v>
      </c>
      <c r="M69" s="103">
        <v>0</v>
      </c>
      <c r="N69" s="102">
        <v>100</v>
      </c>
      <c r="O69" s="72" t="e">
        <f>N74*J69/100</f>
        <v>#DIV/0!</v>
      </c>
      <c r="P69" s="113" t="s">
        <v>96</v>
      </c>
      <c r="Q69" s="37"/>
      <c r="R69" s="37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38"/>
      <c r="AJ69" s="38"/>
      <c r="AK69" s="38"/>
      <c r="AL69" s="38"/>
      <c r="AM69" s="38"/>
      <c r="AN69" s="38"/>
      <c r="AO69" s="38"/>
      <c r="AP69" s="38"/>
      <c r="AQ69" s="38"/>
      <c r="AR69" s="38"/>
      <c r="AS69" s="38"/>
      <c r="AT69" s="38"/>
      <c r="AU69" s="38"/>
      <c r="AV69" s="38"/>
      <c r="AW69" s="38"/>
      <c r="AX69" s="38"/>
      <c r="AY69" s="38"/>
      <c r="AZ69" s="38"/>
      <c r="BA69" s="38"/>
      <c r="BB69" s="38"/>
      <c r="BC69" s="38"/>
      <c r="BD69" s="38"/>
      <c r="BE69" s="38"/>
      <c r="BF69" s="38"/>
      <c r="BG69" s="38"/>
      <c r="BH69" s="38"/>
      <c r="BI69" s="38"/>
      <c r="BJ69" s="38"/>
      <c r="BK69" s="38"/>
      <c r="BL69" s="38"/>
      <c r="BM69" s="38"/>
      <c r="BN69" s="38"/>
      <c r="BO69" s="38"/>
      <c r="BP69" s="38"/>
      <c r="BQ69" s="38"/>
      <c r="BR69" s="38"/>
      <c r="BS69" s="38"/>
      <c r="BT69" s="38"/>
      <c r="BU69" s="38"/>
      <c r="BV69" s="38"/>
      <c r="BW69" s="38"/>
      <c r="BX69" s="38"/>
      <c r="BY69" s="38"/>
      <c r="BZ69" s="38"/>
      <c r="CA69" s="38"/>
      <c r="CB69" s="38"/>
      <c r="CC69" s="38"/>
      <c r="CD69" s="38"/>
      <c r="CE69" s="38"/>
      <c r="CF69" s="38"/>
      <c r="CG69" s="38"/>
      <c r="CH69" s="38"/>
      <c r="CI69" s="38"/>
      <c r="CJ69" s="38"/>
      <c r="CK69" s="38"/>
      <c r="CL69" s="38"/>
      <c r="CM69" s="38"/>
      <c r="CN69" s="38"/>
      <c r="CO69" s="38"/>
      <c r="CP69" s="38"/>
      <c r="CQ69" s="38"/>
      <c r="CR69" s="38"/>
      <c r="CS69" s="38"/>
      <c r="CT69" s="38"/>
      <c r="CU69" s="38"/>
      <c r="CV69" s="38"/>
      <c r="CW69" s="38"/>
      <c r="CX69" s="38"/>
      <c r="CY69" s="38"/>
      <c r="CZ69" s="38"/>
      <c r="DA69" s="38"/>
      <c r="DB69" s="38"/>
      <c r="DC69" s="38"/>
      <c r="DD69" s="38"/>
      <c r="DE69" s="38"/>
      <c r="DF69" s="38"/>
      <c r="DG69" s="38"/>
      <c r="DH69" s="38"/>
      <c r="DI69" s="38"/>
      <c r="DJ69" s="38"/>
      <c r="DK69" s="38"/>
      <c r="DL69" s="38"/>
      <c r="DM69" s="38"/>
      <c r="DN69" s="38"/>
      <c r="DO69" s="38"/>
      <c r="DP69" s="38"/>
      <c r="DQ69" s="38"/>
      <c r="DR69" s="38"/>
      <c r="DS69" s="38"/>
      <c r="DT69" s="38"/>
      <c r="DU69" s="38"/>
      <c r="DV69" s="38"/>
      <c r="DW69" s="38"/>
      <c r="DX69" s="38"/>
      <c r="DY69" s="38"/>
    </row>
    <row r="70" spans="1:129" s="32" customFormat="1" ht="79.5" customHeight="1">
      <c r="A70" s="162"/>
      <c r="B70" s="165"/>
      <c r="C70" s="132" t="s">
        <v>179</v>
      </c>
      <c r="D70" s="166"/>
      <c r="E70" s="167"/>
      <c r="F70" s="53" t="s">
        <v>55</v>
      </c>
      <c r="G70" s="89">
        <v>0</v>
      </c>
      <c r="H70" s="89">
        <v>0</v>
      </c>
      <c r="I70" s="48" t="e">
        <f>H70/G70*100</f>
        <v>#DIV/0!</v>
      </c>
      <c r="J70" s="106" t="e">
        <f>E70/I70*100</f>
        <v>#DIV/0!</v>
      </c>
      <c r="K70" s="90" t="s">
        <v>92</v>
      </c>
      <c r="L70" s="44">
        <v>0</v>
      </c>
      <c r="M70" s="103">
        <v>0</v>
      </c>
      <c r="N70" s="52">
        <v>100</v>
      </c>
      <c r="O70" s="73"/>
      <c r="P70" s="76"/>
      <c r="Q70" s="33"/>
      <c r="R70" s="33"/>
    </row>
    <row r="71" spans="1:129" s="32" customFormat="1" ht="76.5" customHeight="1">
      <c r="A71" s="162"/>
      <c r="B71" s="165"/>
      <c r="C71" s="168"/>
      <c r="D71" s="169"/>
      <c r="E71" s="170"/>
      <c r="F71" s="53" t="s">
        <v>54</v>
      </c>
      <c r="G71" s="89">
        <v>0</v>
      </c>
      <c r="H71" s="89">
        <v>0</v>
      </c>
      <c r="I71" s="48" t="e">
        <f>H71/G71*100</f>
        <v>#DIV/0!</v>
      </c>
      <c r="J71" s="106" t="e">
        <f>E71/I71*100</f>
        <v>#DIV/0!</v>
      </c>
      <c r="K71" s="107" t="s">
        <v>95</v>
      </c>
      <c r="L71" s="44">
        <v>0</v>
      </c>
      <c r="M71" s="103">
        <v>0</v>
      </c>
      <c r="N71" s="52">
        <v>100</v>
      </c>
      <c r="O71" s="73"/>
      <c r="P71" s="76"/>
      <c r="Q71" s="33"/>
      <c r="R71" s="33"/>
    </row>
    <row r="72" spans="1:129" s="32" customFormat="1" ht="65.25" customHeight="1">
      <c r="A72" s="162"/>
      <c r="B72" s="165"/>
      <c r="C72" s="168"/>
      <c r="D72" s="169"/>
      <c r="E72" s="170"/>
      <c r="F72" s="53" t="s">
        <v>56</v>
      </c>
      <c r="G72" s="89">
        <v>44</v>
      </c>
      <c r="H72" s="89">
        <v>0</v>
      </c>
      <c r="I72" s="48">
        <f>H72/G72*100</f>
        <v>0</v>
      </c>
      <c r="J72" s="71" t="e">
        <f>E72/I72*100</f>
        <v>#DIV/0!</v>
      </c>
      <c r="K72" s="90" t="s">
        <v>93</v>
      </c>
      <c r="L72" s="44">
        <v>0</v>
      </c>
      <c r="M72" s="103">
        <v>0</v>
      </c>
      <c r="N72" s="52">
        <v>100</v>
      </c>
      <c r="O72" s="73"/>
      <c r="P72" s="76"/>
      <c r="Q72" s="33"/>
      <c r="R72" s="33"/>
    </row>
    <row r="73" spans="1:129" s="32" customFormat="1" ht="86.25" customHeight="1">
      <c r="A73" s="162"/>
      <c r="B73" s="165"/>
      <c r="C73" s="168"/>
      <c r="D73" s="169"/>
      <c r="E73" s="170"/>
      <c r="F73" s="56" t="s">
        <v>57</v>
      </c>
      <c r="G73" s="89">
        <v>0</v>
      </c>
      <c r="H73" s="89">
        <v>0</v>
      </c>
      <c r="I73" s="48" t="e">
        <f>H73/G73*100</f>
        <v>#DIV/0!</v>
      </c>
      <c r="J73" s="71" t="e">
        <f>E73/I73*100</f>
        <v>#DIV/0!</v>
      </c>
      <c r="K73" s="90" t="s">
        <v>94</v>
      </c>
      <c r="L73" s="44">
        <v>0</v>
      </c>
      <c r="M73" s="103">
        <v>0</v>
      </c>
      <c r="N73" s="52">
        <v>100</v>
      </c>
      <c r="O73" s="73"/>
      <c r="P73" s="76"/>
      <c r="Q73" s="34"/>
      <c r="R73" s="33"/>
    </row>
    <row r="74" spans="1:129" ht="60" customHeight="1" thickBot="1">
      <c r="A74" s="177"/>
      <c r="B74" s="178"/>
      <c r="C74" s="174"/>
      <c r="D74" s="175"/>
      <c r="E74" s="176"/>
      <c r="F74" s="66"/>
      <c r="G74" s="67"/>
      <c r="H74" s="67"/>
      <c r="I74" s="67"/>
      <c r="J74" s="68"/>
      <c r="K74" s="81" t="s">
        <v>51</v>
      </c>
      <c r="L74" s="82"/>
      <c r="M74" s="83"/>
      <c r="N74" s="70">
        <f>SUM(N69:N73)/5</f>
        <v>100</v>
      </c>
      <c r="O74" s="74"/>
      <c r="P74" s="77"/>
    </row>
    <row r="75" spans="1:129" s="32" customFormat="1" ht="66.75" customHeight="1">
      <c r="A75" s="161">
        <v>9</v>
      </c>
      <c r="B75" s="123" t="s">
        <v>108</v>
      </c>
      <c r="C75" s="69">
        <v>5</v>
      </c>
      <c r="D75" s="69">
        <v>5</v>
      </c>
      <c r="E75" s="69">
        <f>D75/C75*100</f>
        <v>100</v>
      </c>
      <c r="F75" s="40" t="s">
        <v>6</v>
      </c>
      <c r="G75" s="48">
        <f>SUM(G76:G79)</f>
        <v>11786</v>
      </c>
      <c r="H75" s="48">
        <f>SUM(H76:H79)</f>
        <v>11741.5</v>
      </c>
      <c r="I75" s="48">
        <f>H75/G75*100</f>
        <v>99.62243339555404</v>
      </c>
      <c r="J75" s="71">
        <f>E75/I75*100</f>
        <v>100.37899757271218</v>
      </c>
      <c r="K75" s="49" t="s">
        <v>170</v>
      </c>
      <c r="L75" s="50">
        <v>204.5</v>
      </c>
      <c r="M75" s="51">
        <v>204.5</v>
      </c>
      <c r="N75" s="52">
        <f>M75/L75*100</f>
        <v>100</v>
      </c>
      <c r="O75" s="72">
        <f>N80*J75/100</f>
        <v>100.37899757271218</v>
      </c>
      <c r="P75" s="113" t="s">
        <v>90</v>
      </c>
      <c r="Q75" s="37"/>
      <c r="R75" s="37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38"/>
      <c r="AI75" s="38"/>
      <c r="AJ75" s="38"/>
      <c r="AK75" s="38"/>
      <c r="AL75" s="38"/>
      <c r="AM75" s="38"/>
      <c r="AN75" s="38"/>
      <c r="AO75" s="38"/>
      <c r="AP75" s="38"/>
      <c r="AQ75" s="38"/>
      <c r="AR75" s="38"/>
      <c r="AS75" s="38"/>
      <c r="AT75" s="38"/>
      <c r="AU75" s="38"/>
      <c r="AV75" s="38"/>
      <c r="AW75" s="38"/>
      <c r="AX75" s="38"/>
      <c r="AY75" s="38"/>
      <c r="AZ75" s="38"/>
      <c r="BA75" s="38"/>
      <c r="BB75" s="38"/>
      <c r="BC75" s="38"/>
      <c r="BD75" s="38"/>
      <c r="BE75" s="38"/>
      <c r="BF75" s="38"/>
      <c r="BG75" s="38"/>
      <c r="BH75" s="38"/>
      <c r="BI75" s="38"/>
      <c r="BJ75" s="38"/>
      <c r="BK75" s="38"/>
      <c r="BL75" s="38"/>
      <c r="BM75" s="38"/>
      <c r="BN75" s="38"/>
      <c r="BO75" s="38"/>
      <c r="BP75" s="38"/>
      <c r="BQ75" s="38"/>
      <c r="BR75" s="38"/>
      <c r="BS75" s="38"/>
      <c r="BT75" s="38"/>
      <c r="BU75" s="38"/>
      <c r="BV75" s="38"/>
      <c r="BW75" s="38"/>
      <c r="BX75" s="38"/>
      <c r="BY75" s="38"/>
      <c r="BZ75" s="38"/>
      <c r="CA75" s="38"/>
      <c r="CB75" s="38"/>
      <c r="CC75" s="38"/>
      <c r="CD75" s="38"/>
      <c r="CE75" s="38"/>
      <c r="CF75" s="38"/>
      <c r="CG75" s="38"/>
      <c r="CH75" s="38"/>
      <c r="CI75" s="38"/>
      <c r="CJ75" s="38"/>
      <c r="CK75" s="38"/>
      <c r="CL75" s="38"/>
      <c r="CM75" s="38"/>
      <c r="CN75" s="38"/>
      <c r="CO75" s="38"/>
      <c r="CP75" s="38"/>
      <c r="CQ75" s="38"/>
      <c r="CR75" s="38"/>
      <c r="CS75" s="38"/>
      <c r="CT75" s="38"/>
      <c r="CU75" s="38"/>
      <c r="CV75" s="38"/>
      <c r="CW75" s="38"/>
      <c r="CX75" s="38"/>
      <c r="CY75" s="38"/>
      <c r="CZ75" s="38"/>
      <c r="DA75" s="38"/>
      <c r="DB75" s="38"/>
      <c r="DC75" s="38"/>
      <c r="DD75" s="38"/>
      <c r="DE75" s="38"/>
      <c r="DF75" s="38"/>
      <c r="DG75" s="38"/>
      <c r="DH75" s="38"/>
      <c r="DI75" s="38"/>
      <c r="DJ75" s="38"/>
      <c r="DK75" s="38"/>
      <c r="DL75" s="38"/>
      <c r="DM75" s="38"/>
      <c r="DN75" s="38"/>
      <c r="DO75" s="38"/>
      <c r="DP75" s="38"/>
      <c r="DQ75" s="38"/>
      <c r="DR75" s="38"/>
      <c r="DS75" s="38"/>
      <c r="DT75" s="38"/>
      <c r="DU75" s="38"/>
      <c r="DV75" s="38"/>
      <c r="DW75" s="38"/>
      <c r="DX75" s="38"/>
      <c r="DY75" s="38"/>
    </row>
    <row r="76" spans="1:129" s="32" customFormat="1" ht="79.5" customHeight="1">
      <c r="A76" s="162"/>
      <c r="B76" s="124"/>
      <c r="C76" s="132" t="s">
        <v>107</v>
      </c>
      <c r="D76" s="133"/>
      <c r="E76" s="134"/>
      <c r="F76" s="53" t="s">
        <v>55</v>
      </c>
      <c r="G76" s="105">
        <v>1622.6</v>
      </c>
      <c r="H76" s="105">
        <v>1622.6</v>
      </c>
      <c r="I76" s="48">
        <f>H76/G76*100</f>
        <v>100</v>
      </c>
      <c r="J76" s="71">
        <f>E76/I76*100</f>
        <v>0</v>
      </c>
      <c r="K76" s="55">
        <v>2</v>
      </c>
      <c r="L76" s="44"/>
      <c r="M76" s="51"/>
      <c r="N76" s="52" t="e">
        <f t="shared" ref="N76:N79" si="7">M76/L76*100</f>
        <v>#DIV/0!</v>
      </c>
      <c r="O76" s="73"/>
      <c r="P76" s="76"/>
      <c r="Q76" s="33"/>
      <c r="R76" s="33"/>
    </row>
    <row r="77" spans="1:129" s="32" customFormat="1" ht="76.5" customHeight="1">
      <c r="A77" s="162"/>
      <c r="B77" s="124"/>
      <c r="C77" s="135"/>
      <c r="D77" s="136"/>
      <c r="E77" s="137"/>
      <c r="F77" s="53" t="s">
        <v>54</v>
      </c>
      <c r="G77" s="105">
        <v>2974.8</v>
      </c>
      <c r="H77" s="105">
        <v>2974.8</v>
      </c>
      <c r="I77" s="48">
        <f>H77/G77*100</f>
        <v>100</v>
      </c>
      <c r="J77" s="71">
        <f>E77/I77*100</f>
        <v>0</v>
      </c>
      <c r="K77" s="55">
        <v>3</v>
      </c>
      <c r="L77" s="50"/>
      <c r="M77" s="51"/>
      <c r="N77" s="52" t="e">
        <f t="shared" si="7"/>
        <v>#DIV/0!</v>
      </c>
      <c r="O77" s="73"/>
      <c r="P77" s="76"/>
      <c r="Q77" s="33"/>
      <c r="R77" s="33"/>
    </row>
    <row r="78" spans="1:129" s="32" customFormat="1" ht="65.25" customHeight="1">
      <c r="A78" s="162"/>
      <c r="B78" s="124"/>
      <c r="C78" s="135"/>
      <c r="D78" s="136"/>
      <c r="E78" s="137"/>
      <c r="F78" s="53" t="s">
        <v>56</v>
      </c>
      <c r="G78" s="105">
        <v>179.7</v>
      </c>
      <c r="H78" s="105">
        <v>135.19999999999999</v>
      </c>
      <c r="I78" s="48">
        <f>H78/G78*100</f>
        <v>75.236505286588766</v>
      </c>
      <c r="J78" s="98">
        <f>E78/I78*100</f>
        <v>0</v>
      </c>
      <c r="K78" s="55">
        <v>4</v>
      </c>
      <c r="L78" s="50"/>
      <c r="M78" s="51"/>
      <c r="N78" s="52" t="e">
        <f t="shared" si="7"/>
        <v>#DIV/0!</v>
      </c>
      <c r="O78" s="73"/>
      <c r="P78" s="76"/>
      <c r="Q78" s="33"/>
      <c r="R78" s="33"/>
    </row>
    <row r="79" spans="1:129" s="32" customFormat="1" ht="86.25" customHeight="1">
      <c r="A79" s="162"/>
      <c r="B79" s="124"/>
      <c r="C79" s="135"/>
      <c r="D79" s="136"/>
      <c r="E79" s="137"/>
      <c r="F79" s="56" t="s">
        <v>57</v>
      </c>
      <c r="G79" s="105">
        <v>7008.9</v>
      </c>
      <c r="H79" s="105">
        <v>7008.9</v>
      </c>
      <c r="I79" s="48">
        <f>H79/G79*100</f>
        <v>100</v>
      </c>
      <c r="J79" s="71">
        <f>E79/I79*100</f>
        <v>0</v>
      </c>
      <c r="K79" s="55">
        <v>5</v>
      </c>
      <c r="L79" s="50"/>
      <c r="M79" s="51"/>
      <c r="N79" s="52" t="e">
        <f t="shared" si="7"/>
        <v>#DIV/0!</v>
      </c>
      <c r="O79" s="73"/>
      <c r="P79" s="76"/>
      <c r="Q79" s="34"/>
      <c r="R79" s="33"/>
    </row>
    <row r="80" spans="1:129" ht="60" customHeight="1" thickBot="1">
      <c r="A80" s="177"/>
      <c r="B80" s="125"/>
      <c r="C80" s="138"/>
      <c r="D80" s="139"/>
      <c r="E80" s="140"/>
      <c r="F80" s="66"/>
      <c r="G80" s="67"/>
      <c r="H80" s="67"/>
      <c r="I80" s="67"/>
      <c r="J80" s="68"/>
      <c r="K80" s="81" t="s">
        <v>51</v>
      </c>
      <c r="L80" s="82"/>
      <c r="M80" s="83"/>
      <c r="N80" s="70">
        <v>100</v>
      </c>
      <c r="O80" s="74"/>
      <c r="P80" s="77"/>
    </row>
    <row r="81" spans="1:129" s="32" customFormat="1" ht="66.75" customHeight="1">
      <c r="A81" s="161">
        <v>10</v>
      </c>
      <c r="B81" s="164" t="s">
        <v>72</v>
      </c>
      <c r="C81" s="69">
        <v>2</v>
      </c>
      <c r="D81" s="69">
        <v>2</v>
      </c>
      <c r="E81" s="69">
        <f>D81/C81*100</f>
        <v>100</v>
      </c>
      <c r="F81" s="40" t="s">
        <v>6</v>
      </c>
      <c r="G81" s="48">
        <f>SUM(G82:G85)</f>
        <v>110</v>
      </c>
      <c r="H81" s="48">
        <f>SUM(H82:H85)</f>
        <v>110</v>
      </c>
      <c r="I81" s="48">
        <f>H81/G81*100</f>
        <v>100</v>
      </c>
      <c r="J81" s="71">
        <f>E81/I81*100</f>
        <v>100</v>
      </c>
      <c r="K81" s="49" t="s">
        <v>173</v>
      </c>
      <c r="L81" s="50">
        <v>28</v>
      </c>
      <c r="M81" s="51">
        <v>31</v>
      </c>
      <c r="N81" s="52">
        <f>M81/L81*100</f>
        <v>110.71428571428572</v>
      </c>
      <c r="O81" s="72">
        <f>N86*J81/100</f>
        <v>106.5385</v>
      </c>
      <c r="P81" s="116" t="s">
        <v>63</v>
      </c>
      <c r="Q81" s="37"/>
      <c r="R81" s="37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  <c r="AJ81" s="38"/>
      <c r="AK81" s="38"/>
      <c r="AL81" s="38"/>
      <c r="AM81" s="38"/>
      <c r="AN81" s="38"/>
      <c r="AO81" s="38"/>
      <c r="AP81" s="38"/>
      <c r="AQ81" s="38"/>
      <c r="AR81" s="38"/>
      <c r="AS81" s="38"/>
      <c r="AT81" s="38"/>
      <c r="AU81" s="38"/>
      <c r="AV81" s="38"/>
      <c r="AW81" s="38"/>
      <c r="AX81" s="38"/>
      <c r="AY81" s="38"/>
      <c r="AZ81" s="38"/>
      <c r="BA81" s="38"/>
      <c r="BB81" s="38"/>
      <c r="BC81" s="38"/>
      <c r="BD81" s="38"/>
      <c r="BE81" s="38"/>
      <c r="BF81" s="38"/>
      <c r="BG81" s="38"/>
      <c r="BH81" s="38"/>
      <c r="BI81" s="38"/>
      <c r="BJ81" s="38"/>
      <c r="BK81" s="38"/>
      <c r="BL81" s="38"/>
      <c r="BM81" s="38"/>
      <c r="BN81" s="38"/>
      <c r="BO81" s="38"/>
      <c r="BP81" s="38"/>
      <c r="BQ81" s="38"/>
      <c r="BR81" s="38"/>
      <c r="BS81" s="38"/>
      <c r="BT81" s="38"/>
      <c r="BU81" s="38"/>
      <c r="BV81" s="38"/>
      <c r="BW81" s="38"/>
      <c r="BX81" s="38"/>
      <c r="BY81" s="38"/>
      <c r="BZ81" s="38"/>
      <c r="CA81" s="38"/>
      <c r="CB81" s="38"/>
      <c r="CC81" s="38"/>
      <c r="CD81" s="38"/>
      <c r="CE81" s="38"/>
      <c r="CF81" s="38"/>
      <c r="CG81" s="38"/>
      <c r="CH81" s="38"/>
      <c r="CI81" s="38"/>
      <c r="CJ81" s="38"/>
      <c r="CK81" s="38"/>
      <c r="CL81" s="38"/>
      <c r="CM81" s="38"/>
      <c r="CN81" s="38"/>
      <c r="CO81" s="38"/>
      <c r="CP81" s="38"/>
      <c r="CQ81" s="38"/>
      <c r="CR81" s="38"/>
      <c r="CS81" s="38"/>
      <c r="CT81" s="38"/>
      <c r="CU81" s="38"/>
      <c r="CV81" s="38"/>
      <c r="CW81" s="38"/>
      <c r="CX81" s="38"/>
      <c r="CY81" s="38"/>
      <c r="CZ81" s="38"/>
      <c r="DA81" s="38"/>
      <c r="DB81" s="38"/>
      <c r="DC81" s="38"/>
      <c r="DD81" s="38"/>
      <c r="DE81" s="38"/>
      <c r="DF81" s="38"/>
      <c r="DG81" s="38"/>
      <c r="DH81" s="38"/>
      <c r="DI81" s="38"/>
      <c r="DJ81" s="38"/>
      <c r="DK81" s="38"/>
      <c r="DL81" s="38"/>
      <c r="DM81" s="38"/>
      <c r="DN81" s="38"/>
      <c r="DO81" s="38"/>
      <c r="DP81" s="38"/>
      <c r="DQ81" s="38"/>
      <c r="DR81" s="38"/>
      <c r="DS81" s="38"/>
      <c r="DT81" s="38"/>
      <c r="DU81" s="38"/>
      <c r="DV81" s="38"/>
      <c r="DW81" s="38"/>
      <c r="DX81" s="38"/>
      <c r="DY81" s="38"/>
    </row>
    <row r="82" spans="1:129" s="32" customFormat="1" ht="79.5" customHeight="1">
      <c r="A82" s="162"/>
      <c r="B82" s="165"/>
      <c r="C82" s="132" t="s">
        <v>171</v>
      </c>
      <c r="D82" s="166"/>
      <c r="E82" s="167"/>
      <c r="F82" s="53" t="s">
        <v>55</v>
      </c>
      <c r="G82" s="54"/>
      <c r="H82" s="54"/>
      <c r="I82" s="48"/>
      <c r="J82" s="71"/>
      <c r="K82" s="90" t="s">
        <v>174</v>
      </c>
      <c r="L82" s="44">
        <v>1100</v>
      </c>
      <c r="M82" s="51">
        <v>1126</v>
      </c>
      <c r="N82" s="52">
        <f t="shared" ref="N82:N85" si="8">M82/L82*100</f>
        <v>102.36363636363637</v>
      </c>
      <c r="O82" s="73"/>
      <c r="P82" s="76"/>
      <c r="Q82" s="33"/>
      <c r="R82" s="33"/>
    </row>
    <row r="83" spans="1:129" s="32" customFormat="1" ht="76.5" customHeight="1">
      <c r="A83" s="162"/>
      <c r="B83" s="165"/>
      <c r="C83" s="168"/>
      <c r="D83" s="169"/>
      <c r="E83" s="170"/>
      <c r="F83" s="53" t="s">
        <v>54</v>
      </c>
      <c r="G83" s="54"/>
      <c r="H83" s="54"/>
      <c r="I83" s="48"/>
      <c r="J83" s="71"/>
      <c r="K83" s="55"/>
      <c r="L83" s="50"/>
      <c r="M83" s="51"/>
      <c r="N83" s="52" t="e">
        <f t="shared" si="8"/>
        <v>#DIV/0!</v>
      </c>
      <c r="O83" s="73"/>
      <c r="P83" s="76"/>
      <c r="Q83" s="33"/>
      <c r="R83" s="33"/>
    </row>
    <row r="84" spans="1:129" s="32" customFormat="1" ht="65.25" customHeight="1">
      <c r="A84" s="162"/>
      <c r="B84" s="165"/>
      <c r="C84" s="168"/>
      <c r="D84" s="169"/>
      <c r="E84" s="170"/>
      <c r="F84" s="53" t="s">
        <v>56</v>
      </c>
      <c r="G84" s="54">
        <v>110</v>
      </c>
      <c r="H84" s="54">
        <v>110</v>
      </c>
      <c r="I84" s="48">
        <f>H84/G84*100</f>
        <v>100</v>
      </c>
      <c r="J84" s="98">
        <f>E81/I84*100</f>
        <v>100</v>
      </c>
      <c r="K84" s="55"/>
      <c r="L84" s="50"/>
      <c r="M84" s="51"/>
      <c r="N84" s="52" t="e">
        <f t="shared" si="8"/>
        <v>#DIV/0!</v>
      </c>
      <c r="O84" s="73"/>
      <c r="P84" s="76"/>
      <c r="Q84" s="33"/>
      <c r="R84" s="33"/>
    </row>
    <row r="85" spans="1:129" s="32" customFormat="1" ht="86.25" customHeight="1">
      <c r="A85" s="162"/>
      <c r="B85" s="165"/>
      <c r="C85" s="168"/>
      <c r="D85" s="169"/>
      <c r="E85" s="170"/>
      <c r="F85" s="56" t="s">
        <v>57</v>
      </c>
      <c r="G85" s="54"/>
      <c r="H85" s="54"/>
      <c r="I85" s="48"/>
      <c r="J85" s="71"/>
      <c r="K85" s="55"/>
      <c r="L85" s="50"/>
      <c r="M85" s="51"/>
      <c r="N85" s="52" t="e">
        <f t="shared" si="8"/>
        <v>#DIV/0!</v>
      </c>
      <c r="O85" s="73"/>
      <c r="P85" s="76"/>
      <c r="Q85" s="34"/>
      <c r="R85" s="33"/>
    </row>
    <row r="86" spans="1:129" ht="60" customHeight="1" thickBot="1">
      <c r="A86" s="177"/>
      <c r="B86" s="178"/>
      <c r="C86" s="78"/>
      <c r="D86" s="79"/>
      <c r="E86" s="80"/>
      <c r="F86" s="66"/>
      <c r="G86" s="67"/>
      <c r="H86" s="67"/>
      <c r="I86" s="67"/>
      <c r="J86" s="68"/>
      <c r="K86" s="81" t="s">
        <v>51</v>
      </c>
      <c r="L86" s="82"/>
      <c r="M86" s="83"/>
      <c r="N86" s="70">
        <v>106.5385</v>
      </c>
      <c r="O86" s="74"/>
      <c r="P86" s="77"/>
    </row>
    <row r="87" spans="1:129" s="32" customFormat="1" ht="66.75" customHeight="1">
      <c r="A87" s="161">
        <v>11</v>
      </c>
      <c r="B87" s="164" t="s">
        <v>62</v>
      </c>
      <c r="C87" s="69">
        <v>1</v>
      </c>
      <c r="D87" s="69">
        <v>1</v>
      </c>
      <c r="E87" s="69">
        <f>D87/C87*100</f>
        <v>100</v>
      </c>
      <c r="F87" s="40" t="s">
        <v>6</v>
      </c>
      <c r="G87" s="48">
        <f>SUM(G88:G91)</f>
        <v>0</v>
      </c>
      <c r="H87" s="48">
        <f>SUM(H88:H91)</f>
        <v>0</v>
      </c>
      <c r="I87" s="48" t="e">
        <f>H87/G87*100</f>
        <v>#DIV/0!</v>
      </c>
      <c r="J87" s="71" t="e">
        <f>E87/I87*100</f>
        <v>#DIV/0!</v>
      </c>
      <c r="K87" s="49"/>
      <c r="L87" s="50"/>
      <c r="M87" s="51"/>
      <c r="N87" s="52" t="e">
        <f>M87/L87*100</f>
        <v>#DIV/0!</v>
      </c>
      <c r="O87" s="72" t="e">
        <f>N92*J87/100</f>
        <v>#DIV/0!</v>
      </c>
      <c r="P87" s="75" t="s">
        <v>96</v>
      </c>
      <c r="Q87" s="37"/>
      <c r="R87" s="37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/>
      <c r="AI87" s="38"/>
      <c r="AJ87" s="38"/>
      <c r="AK87" s="38"/>
      <c r="AL87" s="38"/>
      <c r="AM87" s="38"/>
      <c r="AN87" s="38"/>
      <c r="AO87" s="38"/>
      <c r="AP87" s="38"/>
      <c r="AQ87" s="38"/>
      <c r="AR87" s="38"/>
      <c r="AS87" s="38"/>
      <c r="AT87" s="38"/>
      <c r="AU87" s="38"/>
      <c r="AV87" s="38"/>
      <c r="AW87" s="38"/>
      <c r="AX87" s="38"/>
      <c r="AY87" s="38"/>
      <c r="AZ87" s="38"/>
      <c r="BA87" s="38"/>
      <c r="BB87" s="38"/>
      <c r="BC87" s="38"/>
      <c r="BD87" s="38"/>
      <c r="BE87" s="38"/>
      <c r="BF87" s="38"/>
      <c r="BG87" s="38"/>
      <c r="BH87" s="38"/>
      <c r="BI87" s="38"/>
      <c r="BJ87" s="38"/>
      <c r="BK87" s="38"/>
      <c r="BL87" s="38"/>
      <c r="BM87" s="38"/>
      <c r="BN87" s="38"/>
      <c r="BO87" s="38"/>
      <c r="BP87" s="38"/>
      <c r="BQ87" s="38"/>
      <c r="BR87" s="38"/>
      <c r="BS87" s="38"/>
      <c r="BT87" s="38"/>
      <c r="BU87" s="38"/>
      <c r="BV87" s="38"/>
      <c r="BW87" s="38"/>
      <c r="BX87" s="38"/>
      <c r="BY87" s="38"/>
      <c r="BZ87" s="38"/>
      <c r="CA87" s="38"/>
      <c r="CB87" s="38"/>
      <c r="CC87" s="38"/>
      <c r="CD87" s="38"/>
      <c r="CE87" s="38"/>
      <c r="CF87" s="38"/>
      <c r="CG87" s="38"/>
      <c r="CH87" s="38"/>
      <c r="CI87" s="38"/>
      <c r="CJ87" s="38"/>
      <c r="CK87" s="38"/>
      <c r="CL87" s="38"/>
      <c r="CM87" s="38"/>
      <c r="CN87" s="38"/>
      <c r="CO87" s="38"/>
      <c r="CP87" s="38"/>
      <c r="CQ87" s="38"/>
      <c r="CR87" s="38"/>
      <c r="CS87" s="38"/>
      <c r="CT87" s="38"/>
      <c r="CU87" s="38"/>
      <c r="CV87" s="38"/>
      <c r="CW87" s="38"/>
      <c r="CX87" s="38"/>
      <c r="CY87" s="38"/>
      <c r="CZ87" s="38"/>
      <c r="DA87" s="38"/>
      <c r="DB87" s="38"/>
      <c r="DC87" s="38"/>
      <c r="DD87" s="38"/>
      <c r="DE87" s="38"/>
      <c r="DF87" s="38"/>
      <c r="DG87" s="38"/>
      <c r="DH87" s="38"/>
      <c r="DI87" s="38"/>
      <c r="DJ87" s="38"/>
      <c r="DK87" s="38"/>
      <c r="DL87" s="38"/>
      <c r="DM87" s="38"/>
      <c r="DN87" s="38"/>
      <c r="DO87" s="38"/>
      <c r="DP87" s="38"/>
      <c r="DQ87" s="38"/>
      <c r="DR87" s="38"/>
      <c r="DS87" s="38"/>
      <c r="DT87" s="38"/>
      <c r="DU87" s="38"/>
      <c r="DV87" s="38"/>
      <c r="DW87" s="38"/>
      <c r="DX87" s="38"/>
      <c r="DY87" s="38"/>
    </row>
    <row r="88" spans="1:129" s="32" customFormat="1" ht="79.5" customHeight="1">
      <c r="A88" s="162"/>
      <c r="B88" s="165"/>
      <c r="C88" s="132" t="s">
        <v>74</v>
      </c>
      <c r="D88" s="166"/>
      <c r="E88" s="167"/>
      <c r="F88" s="53" t="s">
        <v>55</v>
      </c>
      <c r="G88" s="54"/>
      <c r="H88" s="54"/>
      <c r="I88" s="48" t="e">
        <f>H88/G88*100</f>
        <v>#DIV/0!</v>
      </c>
      <c r="J88" s="71" t="e">
        <f>E88/I88*100</f>
        <v>#DIV/0!</v>
      </c>
      <c r="K88" s="55"/>
      <c r="L88" s="44"/>
      <c r="M88" s="51"/>
      <c r="N88" s="52" t="e">
        <f t="shared" ref="N88:N91" si="9">M88/L88*100</f>
        <v>#DIV/0!</v>
      </c>
      <c r="O88" s="73"/>
      <c r="P88" s="76"/>
      <c r="Q88" s="33"/>
      <c r="R88" s="33"/>
    </row>
    <row r="89" spans="1:129" s="32" customFormat="1" ht="76.5" customHeight="1">
      <c r="A89" s="162"/>
      <c r="B89" s="165"/>
      <c r="C89" s="168"/>
      <c r="D89" s="169"/>
      <c r="E89" s="170"/>
      <c r="F89" s="53" t="s">
        <v>54</v>
      </c>
      <c r="G89" s="54"/>
      <c r="H89" s="54"/>
      <c r="I89" s="48" t="e">
        <f>H89/G89*100</f>
        <v>#DIV/0!</v>
      </c>
      <c r="J89" s="71" t="e">
        <f>E89/I89*100</f>
        <v>#DIV/0!</v>
      </c>
      <c r="K89" s="55"/>
      <c r="L89" s="50"/>
      <c r="M89" s="51"/>
      <c r="N89" s="52" t="e">
        <f t="shared" si="9"/>
        <v>#DIV/0!</v>
      </c>
      <c r="O89" s="73"/>
      <c r="P89" s="76"/>
      <c r="Q89" s="33"/>
      <c r="R89" s="33"/>
    </row>
    <row r="90" spans="1:129" s="32" customFormat="1" ht="65.25" customHeight="1">
      <c r="A90" s="162"/>
      <c r="B90" s="165"/>
      <c r="C90" s="168"/>
      <c r="D90" s="169"/>
      <c r="E90" s="170"/>
      <c r="F90" s="53" t="s">
        <v>56</v>
      </c>
      <c r="G90" s="54"/>
      <c r="H90" s="54"/>
      <c r="I90" s="48" t="e">
        <f>H90/G90*100</f>
        <v>#DIV/0!</v>
      </c>
      <c r="J90" s="71" t="e">
        <f>E90/I90*100</f>
        <v>#DIV/0!</v>
      </c>
      <c r="K90" s="55"/>
      <c r="L90" s="50"/>
      <c r="M90" s="51"/>
      <c r="N90" s="52" t="e">
        <f t="shared" si="9"/>
        <v>#DIV/0!</v>
      </c>
      <c r="O90" s="73"/>
      <c r="P90" s="76"/>
      <c r="Q90" s="33"/>
      <c r="R90" s="33"/>
    </row>
    <row r="91" spans="1:129" s="32" customFormat="1" ht="86.25" customHeight="1">
      <c r="A91" s="162"/>
      <c r="B91" s="165"/>
      <c r="C91" s="168"/>
      <c r="D91" s="169"/>
      <c r="E91" s="170"/>
      <c r="F91" s="56" t="s">
        <v>57</v>
      </c>
      <c r="G91" s="54"/>
      <c r="H91" s="54"/>
      <c r="I91" s="48" t="e">
        <f>H91/G91*100</f>
        <v>#DIV/0!</v>
      </c>
      <c r="J91" s="71" t="e">
        <f>E91/I91*100</f>
        <v>#DIV/0!</v>
      </c>
      <c r="K91" s="55"/>
      <c r="L91" s="50"/>
      <c r="M91" s="51"/>
      <c r="N91" s="52" t="e">
        <f t="shared" si="9"/>
        <v>#DIV/0!</v>
      </c>
      <c r="O91" s="73"/>
      <c r="P91" s="76"/>
      <c r="Q91" s="34"/>
      <c r="R91" s="33"/>
    </row>
    <row r="92" spans="1:129" ht="60" customHeight="1" thickBot="1">
      <c r="A92" s="177"/>
      <c r="B92" s="178"/>
      <c r="C92" s="174"/>
      <c r="D92" s="175"/>
      <c r="E92" s="176"/>
      <c r="F92" s="66"/>
      <c r="G92" s="67"/>
      <c r="H92" s="67"/>
      <c r="I92" s="67"/>
      <c r="J92" s="68"/>
      <c r="K92" s="43" t="s">
        <v>51</v>
      </c>
      <c r="L92" s="43"/>
      <c r="M92" s="43"/>
      <c r="N92" s="70" t="e">
        <f>SUM(N87:N91)/5</f>
        <v>#DIV/0!</v>
      </c>
      <c r="O92" s="74"/>
      <c r="P92" s="77"/>
    </row>
    <row r="93" spans="1:129" ht="41.25" customHeight="1">
      <c r="A93" s="120">
        <v>12</v>
      </c>
      <c r="B93" s="123" t="s">
        <v>109</v>
      </c>
      <c r="C93" s="69">
        <v>1</v>
      </c>
      <c r="D93" s="69">
        <v>1</v>
      </c>
      <c r="E93" s="69">
        <f>D93/C93*100</f>
        <v>100</v>
      </c>
      <c r="F93" s="40" t="s">
        <v>6</v>
      </c>
      <c r="G93" s="48">
        <v>4676.1940000000004</v>
      </c>
      <c r="H93" s="48">
        <v>4676.1940000000004</v>
      </c>
      <c r="I93" s="48">
        <f>H93/G93*100</f>
        <v>100</v>
      </c>
      <c r="J93" s="71">
        <f>E93/I93*100</f>
        <v>100</v>
      </c>
      <c r="K93" s="49" t="s">
        <v>166</v>
      </c>
      <c r="L93" s="111">
        <v>0.84</v>
      </c>
      <c r="M93" s="111">
        <v>0.84</v>
      </c>
      <c r="N93" s="52">
        <f>M93/L93*100</f>
        <v>100</v>
      </c>
      <c r="O93" s="126">
        <f>N98*J93/100</f>
        <v>100</v>
      </c>
      <c r="P93" s="129" t="s">
        <v>90</v>
      </c>
    </row>
    <row r="94" spans="1:129" ht="45">
      <c r="A94" s="121"/>
      <c r="B94" s="124"/>
      <c r="C94" s="132" t="s">
        <v>110</v>
      </c>
      <c r="D94" s="133"/>
      <c r="E94" s="134"/>
      <c r="F94" s="53" t="s">
        <v>55</v>
      </c>
      <c r="G94" s="48">
        <v>4676.1940000000004</v>
      </c>
      <c r="H94" s="48">
        <v>4676.1940000000004</v>
      </c>
      <c r="I94" s="48">
        <f>H94/G94*100</f>
        <v>100</v>
      </c>
      <c r="J94" s="71">
        <f>E94/I94*100</f>
        <v>0</v>
      </c>
      <c r="K94" s="90"/>
      <c r="L94" s="44"/>
      <c r="M94" s="112"/>
      <c r="N94" s="52">
        <v>0</v>
      </c>
      <c r="O94" s="127"/>
      <c r="P94" s="130"/>
    </row>
    <row r="95" spans="1:129" ht="45">
      <c r="A95" s="121"/>
      <c r="B95" s="124"/>
      <c r="C95" s="135"/>
      <c r="D95" s="136"/>
      <c r="E95" s="137"/>
      <c r="F95" s="53" t="s">
        <v>54</v>
      </c>
      <c r="G95" s="89">
        <v>0</v>
      </c>
      <c r="H95" s="89">
        <v>0</v>
      </c>
      <c r="I95" s="48" t="e">
        <f>H95/G95*100</f>
        <v>#DIV/0!</v>
      </c>
      <c r="J95" s="71" t="e">
        <f>E95/I95*100</f>
        <v>#DIV/0!</v>
      </c>
      <c r="K95" s="90"/>
      <c r="L95" s="50"/>
      <c r="M95" s="112"/>
      <c r="N95" s="52">
        <v>0</v>
      </c>
      <c r="O95" s="127"/>
      <c r="P95" s="130"/>
    </row>
    <row r="96" spans="1:129" ht="45">
      <c r="A96" s="121"/>
      <c r="B96" s="124"/>
      <c r="C96" s="135"/>
      <c r="D96" s="136"/>
      <c r="E96" s="137"/>
      <c r="F96" s="53" t="s">
        <v>56</v>
      </c>
      <c r="G96" s="89">
        <v>0</v>
      </c>
      <c r="H96" s="89">
        <v>0</v>
      </c>
      <c r="I96" s="48" t="e">
        <f>H96/G96*100</f>
        <v>#DIV/0!</v>
      </c>
      <c r="J96" s="71" t="e">
        <f>E96/I96*100</f>
        <v>#DIV/0!</v>
      </c>
      <c r="K96" s="90"/>
      <c r="L96" s="50"/>
      <c r="M96" s="112"/>
      <c r="N96" s="52">
        <v>0</v>
      </c>
      <c r="O96" s="127"/>
      <c r="P96" s="130"/>
    </row>
    <row r="97" spans="1:16" ht="49.5">
      <c r="A97" s="121"/>
      <c r="B97" s="124"/>
      <c r="C97" s="135"/>
      <c r="D97" s="136"/>
      <c r="E97" s="137"/>
      <c r="F97" s="56" t="s">
        <v>57</v>
      </c>
      <c r="G97" s="89">
        <v>0</v>
      </c>
      <c r="H97" s="89">
        <v>0</v>
      </c>
      <c r="I97" s="48" t="e">
        <f>H97/G97*100</f>
        <v>#DIV/0!</v>
      </c>
      <c r="J97" s="71" t="e">
        <f>E97/I97*100</f>
        <v>#DIV/0!</v>
      </c>
      <c r="K97" s="90"/>
      <c r="L97" s="50"/>
      <c r="M97" s="112"/>
      <c r="N97" s="52">
        <v>0</v>
      </c>
      <c r="O97" s="127"/>
      <c r="P97" s="130"/>
    </row>
    <row r="98" spans="1:16" ht="16.5" thickBot="1">
      <c r="A98" s="122"/>
      <c r="B98" s="125"/>
      <c r="C98" s="138"/>
      <c r="D98" s="139"/>
      <c r="E98" s="140"/>
      <c r="F98" s="66"/>
      <c r="G98" s="67"/>
      <c r="H98" s="67"/>
      <c r="I98" s="67"/>
      <c r="J98" s="68"/>
      <c r="K98" s="141" t="s">
        <v>51</v>
      </c>
      <c r="L98" s="142"/>
      <c r="M98" s="143"/>
      <c r="N98" s="70">
        <f>SUM(N93:N97)/1</f>
        <v>100</v>
      </c>
      <c r="O98" s="128"/>
      <c r="P98" s="131"/>
    </row>
    <row r="99" spans="1:16" ht="17.25">
      <c r="A99" s="120">
        <v>13</v>
      </c>
      <c r="B99" s="123" t="s">
        <v>113</v>
      </c>
      <c r="C99" s="69">
        <v>8</v>
      </c>
      <c r="D99" s="69">
        <v>8</v>
      </c>
      <c r="E99" s="69">
        <f>D99/C99*100</f>
        <v>100</v>
      </c>
      <c r="F99" s="40" t="s">
        <v>6</v>
      </c>
      <c r="G99" s="48">
        <f>SUM(G100:G103)</f>
        <v>5</v>
      </c>
      <c r="H99" s="48">
        <f>SUM(H100:H103)</f>
        <v>0</v>
      </c>
      <c r="I99" s="48">
        <f>H99/G99*100</f>
        <v>0</v>
      </c>
      <c r="J99" s="71" t="e">
        <f>E99/I99*100</f>
        <v>#DIV/0!</v>
      </c>
      <c r="K99" s="49"/>
      <c r="L99" s="50"/>
      <c r="M99" s="112"/>
      <c r="N99" s="52" t="e">
        <f>M99/L99*100</f>
        <v>#DIV/0!</v>
      </c>
      <c r="O99" s="126" t="e">
        <f>N104*J99/100</f>
        <v>#VALUE!</v>
      </c>
      <c r="P99" s="129" t="s">
        <v>96</v>
      </c>
    </row>
    <row r="100" spans="1:16" ht="45" customHeight="1">
      <c r="A100" s="121"/>
      <c r="B100" s="124"/>
      <c r="C100" s="132" t="s">
        <v>114</v>
      </c>
      <c r="D100" s="133"/>
      <c r="E100" s="134"/>
      <c r="F100" s="53" t="s">
        <v>55</v>
      </c>
      <c r="G100" s="89"/>
      <c r="H100" s="89"/>
      <c r="I100" s="48" t="e">
        <f>H100/G100*100</f>
        <v>#DIV/0!</v>
      </c>
      <c r="J100" s="71" t="e">
        <f>E100/I100*100</f>
        <v>#DIV/0!</v>
      </c>
      <c r="K100" s="90"/>
      <c r="L100" s="44"/>
      <c r="M100" s="112"/>
      <c r="N100" s="52" t="e">
        <f t="shared" ref="N100:N103" si="10">M100/L100*100</f>
        <v>#DIV/0!</v>
      </c>
      <c r="O100" s="127"/>
      <c r="P100" s="130"/>
    </row>
    <row r="101" spans="1:16" ht="45">
      <c r="A101" s="121"/>
      <c r="B101" s="124"/>
      <c r="C101" s="135"/>
      <c r="D101" s="136"/>
      <c r="E101" s="137"/>
      <c r="F101" s="53" t="s">
        <v>54</v>
      </c>
      <c r="G101" s="89"/>
      <c r="H101" s="89"/>
      <c r="I101" s="48" t="e">
        <f>H101/G101*100</f>
        <v>#DIV/0!</v>
      </c>
      <c r="J101" s="71" t="e">
        <f>E101/I101*100</f>
        <v>#DIV/0!</v>
      </c>
      <c r="K101" s="90"/>
      <c r="L101" s="50"/>
      <c r="M101" s="112"/>
      <c r="N101" s="52" t="e">
        <f t="shared" si="10"/>
        <v>#DIV/0!</v>
      </c>
      <c r="O101" s="127"/>
      <c r="P101" s="130"/>
    </row>
    <row r="102" spans="1:16" ht="45">
      <c r="A102" s="121"/>
      <c r="B102" s="124"/>
      <c r="C102" s="135"/>
      <c r="D102" s="136"/>
      <c r="E102" s="137"/>
      <c r="F102" s="53" t="s">
        <v>56</v>
      </c>
      <c r="G102" s="89">
        <v>5</v>
      </c>
      <c r="H102" s="89">
        <v>0</v>
      </c>
      <c r="I102" s="48">
        <f>H102/G102*100</f>
        <v>0</v>
      </c>
      <c r="J102" s="71" t="e">
        <f>E102/I102*100</f>
        <v>#DIV/0!</v>
      </c>
      <c r="K102" s="90"/>
      <c r="L102" s="50"/>
      <c r="M102" s="112"/>
      <c r="N102" s="52" t="e">
        <f t="shared" si="10"/>
        <v>#DIV/0!</v>
      </c>
      <c r="O102" s="127"/>
      <c r="P102" s="130"/>
    </row>
    <row r="103" spans="1:16" ht="49.5">
      <c r="A103" s="121"/>
      <c r="B103" s="124"/>
      <c r="C103" s="135"/>
      <c r="D103" s="136"/>
      <c r="E103" s="137"/>
      <c r="F103" s="56" t="s">
        <v>57</v>
      </c>
      <c r="G103" s="89"/>
      <c r="H103" s="89"/>
      <c r="I103" s="48" t="e">
        <f>H103/G103*100</f>
        <v>#DIV/0!</v>
      </c>
      <c r="J103" s="71" t="e">
        <f>E103/I103*100</f>
        <v>#DIV/0!</v>
      </c>
      <c r="K103" s="90"/>
      <c r="L103" s="50"/>
      <c r="M103" s="112"/>
      <c r="N103" s="52" t="e">
        <f t="shared" si="10"/>
        <v>#DIV/0!</v>
      </c>
      <c r="O103" s="127"/>
      <c r="P103" s="130"/>
    </row>
    <row r="104" spans="1:16" ht="48" thickBot="1">
      <c r="A104" s="122"/>
      <c r="B104" s="125"/>
      <c r="C104" s="138"/>
      <c r="D104" s="139"/>
      <c r="E104" s="140"/>
      <c r="F104" s="66"/>
      <c r="G104" s="67"/>
      <c r="H104" s="67"/>
      <c r="I104" s="67"/>
      <c r="J104" s="68"/>
      <c r="K104" s="141" t="s">
        <v>51</v>
      </c>
      <c r="L104" s="142"/>
      <c r="M104" s="143"/>
      <c r="N104" s="70" t="s">
        <v>53</v>
      </c>
      <c r="O104" s="128"/>
      <c r="P104" s="131"/>
    </row>
    <row r="105" spans="1:16" ht="17.25">
      <c r="A105" s="120">
        <v>14</v>
      </c>
      <c r="B105" s="123" t="s">
        <v>115</v>
      </c>
      <c r="C105" s="69">
        <v>5</v>
      </c>
      <c r="D105" s="69">
        <v>5</v>
      </c>
      <c r="E105" s="69">
        <f>D105/C105*100</f>
        <v>100</v>
      </c>
      <c r="F105" s="40" t="s">
        <v>6</v>
      </c>
      <c r="G105" s="48">
        <f>SUM(G106:G109)</f>
        <v>5</v>
      </c>
      <c r="H105" s="48">
        <f>SUM(H106:H109)</f>
        <v>0</v>
      </c>
      <c r="I105" s="48">
        <f>H105/G105*100</f>
        <v>0</v>
      </c>
      <c r="J105" s="71" t="e">
        <f>E105/I105*100</f>
        <v>#DIV/0!</v>
      </c>
      <c r="K105" s="49"/>
      <c r="L105" s="50"/>
      <c r="M105" s="112"/>
      <c r="N105" s="52" t="e">
        <f>M105/L105*100</f>
        <v>#DIV/0!</v>
      </c>
      <c r="O105" s="126" t="e">
        <f>N110*J105/100</f>
        <v>#VALUE!</v>
      </c>
      <c r="P105" s="129" t="s">
        <v>96</v>
      </c>
    </row>
    <row r="106" spans="1:16" ht="45">
      <c r="A106" s="121"/>
      <c r="B106" s="124"/>
      <c r="C106" s="132" t="s">
        <v>116</v>
      </c>
      <c r="D106" s="133"/>
      <c r="E106" s="134"/>
      <c r="F106" s="53" t="s">
        <v>55</v>
      </c>
      <c r="G106" s="89">
        <v>0</v>
      </c>
      <c r="H106" s="89">
        <v>0</v>
      </c>
      <c r="I106" s="48" t="e">
        <f>H106/G106*100</f>
        <v>#DIV/0!</v>
      </c>
      <c r="J106" s="71" t="e">
        <f>E106/I106*100</f>
        <v>#DIV/0!</v>
      </c>
      <c r="K106" s="90"/>
      <c r="L106" s="44"/>
      <c r="M106" s="112"/>
      <c r="N106" s="52" t="e">
        <f t="shared" ref="N106:N109" si="11">M106/L106*100</f>
        <v>#DIV/0!</v>
      </c>
      <c r="O106" s="127"/>
      <c r="P106" s="130"/>
    </row>
    <row r="107" spans="1:16" ht="45">
      <c r="A107" s="121"/>
      <c r="B107" s="124"/>
      <c r="C107" s="135"/>
      <c r="D107" s="136"/>
      <c r="E107" s="137"/>
      <c r="F107" s="53" t="s">
        <v>54</v>
      </c>
      <c r="G107" s="89">
        <v>0</v>
      </c>
      <c r="H107" s="89">
        <v>0</v>
      </c>
      <c r="I107" s="48" t="e">
        <f>H107/G107*100</f>
        <v>#DIV/0!</v>
      </c>
      <c r="J107" s="71" t="e">
        <f>E107/I107*100</f>
        <v>#DIV/0!</v>
      </c>
      <c r="K107" s="90"/>
      <c r="L107" s="50"/>
      <c r="M107" s="112"/>
      <c r="N107" s="52" t="e">
        <f t="shared" si="11"/>
        <v>#DIV/0!</v>
      </c>
      <c r="O107" s="127"/>
      <c r="P107" s="130"/>
    </row>
    <row r="108" spans="1:16" ht="45">
      <c r="A108" s="121"/>
      <c r="B108" s="124"/>
      <c r="C108" s="135"/>
      <c r="D108" s="136"/>
      <c r="E108" s="137"/>
      <c r="F108" s="53" t="s">
        <v>56</v>
      </c>
      <c r="G108" s="89">
        <v>5</v>
      </c>
      <c r="H108" s="89">
        <v>0</v>
      </c>
      <c r="I108" s="48">
        <f>H108/G108*100</f>
        <v>0</v>
      </c>
      <c r="J108" s="71" t="e">
        <f>E108/I108*100</f>
        <v>#DIV/0!</v>
      </c>
      <c r="K108" s="90"/>
      <c r="L108" s="50"/>
      <c r="M108" s="112"/>
      <c r="N108" s="52" t="e">
        <f t="shared" si="11"/>
        <v>#DIV/0!</v>
      </c>
      <c r="O108" s="127"/>
      <c r="P108" s="130"/>
    </row>
    <row r="109" spans="1:16" ht="49.5">
      <c r="A109" s="121"/>
      <c r="B109" s="124"/>
      <c r="C109" s="135"/>
      <c r="D109" s="136"/>
      <c r="E109" s="137"/>
      <c r="F109" s="56" t="s">
        <v>57</v>
      </c>
      <c r="G109" s="89"/>
      <c r="H109" s="89"/>
      <c r="I109" s="48" t="e">
        <f>H109/G109*100</f>
        <v>#DIV/0!</v>
      </c>
      <c r="J109" s="71" t="e">
        <f>E109/I109*100</f>
        <v>#DIV/0!</v>
      </c>
      <c r="K109" s="90"/>
      <c r="L109" s="50"/>
      <c r="M109" s="112"/>
      <c r="N109" s="52" t="e">
        <f t="shared" si="11"/>
        <v>#DIV/0!</v>
      </c>
      <c r="O109" s="127"/>
      <c r="P109" s="130"/>
    </row>
    <row r="110" spans="1:16" ht="48" thickBot="1">
      <c r="A110" s="122"/>
      <c r="B110" s="125"/>
      <c r="C110" s="138"/>
      <c r="D110" s="139"/>
      <c r="E110" s="140"/>
      <c r="F110" s="66"/>
      <c r="G110" s="67"/>
      <c r="H110" s="67"/>
      <c r="I110" s="67"/>
      <c r="J110" s="68"/>
      <c r="K110" s="141" t="s">
        <v>51</v>
      </c>
      <c r="L110" s="142"/>
      <c r="M110" s="143"/>
      <c r="N110" s="70" t="s">
        <v>53</v>
      </c>
      <c r="O110" s="128"/>
      <c r="P110" s="131"/>
    </row>
    <row r="111" spans="1:16" ht="17.25">
      <c r="A111" s="120">
        <v>15</v>
      </c>
      <c r="B111" s="123" t="s">
        <v>60</v>
      </c>
      <c r="C111" s="69">
        <v>8</v>
      </c>
      <c r="D111" s="69">
        <v>8</v>
      </c>
      <c r="E111" s="69">
        <f>D111/C111*100</f>
        <v>100</v>
      </c>
      <c r="F111" s="40" t="s">
        <v>6</v>
      </c>
      <c r="G111" s="48">
        <f>SUM(G112:G115)</f>
        <v>5</v>
      </c>
      <c r="H111" s="48">
        <f>SUM(H112:H115)</f>
        <v>0</v>
      </c>
      <c r="I111" s="48">
        <f>H111/G111*100</f>
        <v>0</v>
      </c>
      <c r="J111" s="71" t="e">
        <f>E111/I111*100</f>
        <v>#DIV/0!</v>
      </c>
      <c r="K111" s="49"/>
      <c r="L111" s="50"/>
      <c r="M111" s="112"/>
      <c r="N111" s="52" t="e">
        <f>M111/L111*100</f>
        <v>#DIV/0!</v>
      </c>
      <c r="O111" s="126" t="e">
        <f>N116*J111/100</f>
        <v>#VALUE!</v>
      </c>
      <c r="P111" s="129" t="s">
        <v>96</v>
      </c>
    </row>
    <row r="112" spans="1:16" ht="45">
      <c r="A112" s="121"/>
      <c r="B112" s="124"/>
      <c r="C112" s="132" t="s">
        <v>117</v>
      </c>
      <c r="D112" s="133"/>
      <c r="E112" s="134"/>
      <c r="F112" s="53" t="s">
        <v>55</v>
      </c>
      <c r="G112" s="89"/>
      <c r="H112" s="89"/>
      <c r="I112" s="48" t="e">
        <f>H112/G112*100</f>
        <v>#DIV/0!</v>
      </c>
      <c r="J112" s="71" t="e">
        <f>E112/I112*100</f>
        <v>#DIV/0!</v>
      </c>
      <c r="K112" s="90"/>
      <c r="L112" s="44"/>
      <c r="M112" s="112"/>
      <c r="N112" s="52" t="e">
        <f t="shared" ref="N112:N115" si="12">M112/L112*100</f>
        <v>#DIV/0!</v>
      </c>
      <c r="O112" s="127"/>
      <c r="P112" s="130"/>
    </row>
    <row r="113" spans="1:16" ht="45">
      <c r="A113" s="121"/>
      <c r="B113" s="124"/>
      <c r="C113" s="135"/>
      <c r="D113" s="136"/>
      <c r="E113" s="137"/>
      <c r="F113" s="53" t="s">
        <v>54</v>
      </c>
      <c r="G113" s="89"/>
      <c r="H113" s="89"/>
      <c r="I113" s="48" t="e">
        <f>H113/G113*100</f>
        <v>#DIV/0!</v>
      </c>
      <c r="J113" s="71" t="e">
        <f>E113/I113*100</f>
        <v>#DIV/0!</v>
      </c>
      <c r="K113" s="90"/>
      <c r="L113" s="50"/>
      <c r="M113" s="112"/>
      <c r="N113" s="52" t="e">
        <f t="shared" si="12"/>
        <v>#DIV/0!</v>
      </c>
      <c r="O113" s="127"/>
      <c r="P113" s="130"/>
    </row>
    <row r="114" spans="1:16" ht="45">
      <c r="A114" s="121"/>
      <c r="B114" s="124"/>
      <c r="C114" s="135"/>
      <c r="D114" s="136"/>
      <c r="E114" s="137"/>
      <c r="F114" s="53" t="s">
        <v>56</v>
      </c>
      <c r="G114" s="89">
        <v>5</v>
      </c>
      <c r="H114" s="89">
        <v>0</v>
      </c>
      <c r="I114" s="48">
        <f>H114/G114*100</f>
        <v>0</v>
      </c>
      <c r="J114" s="71" t="e">
        <f>E114/I114*100</f>
        <v>#DIV/0!</v>
      </c>
      <c r="K114" s="90"/>
      <c r="L114" s="50"/>
      <c r="M114" s="112"/>
      <c r="N114" s="52" t="e">
        <f t="shared" si="12"/>
        <v>#DIV/0!</v>
      </c>
      <c r="O114" s="127"/>
      <c r="P114" s="130"/>
    </row>
    <row r="115" spans="1:16" ht="49.5">
      <c r="A115" s="121"/>
      <c r="B115" s="124"/>
      <c r="C115" s="135"/>
      <c r="D115" s="136"/>
      <c r="E115" s="137"/>
      <c r="F115" s="56" t="s">
        <v>57</v>
      </c>
      <c r="G115" s="89"/>
      <c r="H115" s="89"/>
      <c r="I115" s="48" t="e">
        <f>H115/G115*100</f>
        <v>#DIV/0!</v>
      </c>
      <c r="J115" s="71" t="e">
        <f>E115/I115*100</f>
        <v>#DIV/0!</v>
      </c>
      <c r="K115" s="90"/>
      <c r="L115" s="50"/>
      <c r="M115" s="112"/>
      <c r="N115" s="52" t="e">
        <f t="shared" si="12"/>
        <v>#DIV/0!</v>
      </c>
      <c r="O115" s="127"/>
      <c r="P115" s="130"/>
    </row>
    <row r="116" spans="1:16" ht="48" thickBot="1">
      <c r="A116" s="122"/>
      <c r="B116" s="125"/>
      <c r="C116" s="138"/>
      <c r="D116" s="139"/>
      <c r="E116" s="140"/>
      <c r="F116" s="66"/>
      <c r="G116" s="67"/>
      <c r="H116" s="67"/>
      <c r="I116" s="67"/>
      <c r="J116" s="68"/>
      <c r="K116" s="141" t="s">
        <v>51</v>
      </c>
      <c r="L116" s="142"/>
      <c r="M116" s="143"/>
      <c r="N116" s="70" t="s">
        <v>53</v>
      </c>
      <c r="O116" s="128"/>
      <c r="P116" s="131"/>
    </row>
    <row r="117" spans="1:16" ht="47.25">
      <c r="A117" s="120">
        <v>16</v>
      </c>
      <c r="B117" s="123" t="s">
        <v>123</v>
      </c>
      <c r="C117" s="69">
        <v>20</v>
      </c>
      <c r="D117" s="69">
        <v>1</v>
      </c>
      <c r="E117" s="69">
        <v>5</v>
      </c>
      <c r="F117" s="40" t="s">
        <v>6</v>
      </c>
      <c r="G117" s="48">
        <v>5199.6000000000004</v>
      </c>
      <c r="H117" s="48">
        <v>35.200000000000003</v>
      </c>
      <c r="I117" s="48">
        <v>0.7</v>
      </c>
      <c r="J117" s="71">
        <f>E117/I117*100</f>
        <v>714.28571428571433</v>
      </c>
      <c r="K117" s="49" t="s">
        <v>180</v>
      </c>
      <c r="L117" s="50">
        <v>27</v>
      </c>
      <c r="M117" s="112">
        <v>27</v>
      </c>
      <c r="N117" s="52">
        <f>M117/L117*100</f>
        <v>100</v>
      </c>
      <c r="O117" s="126">
        <v>52.5</v>
      </c>
      <c r="P117" s="129" t="s">
        <v>182</v>
      </c>
    </row>
    <row r="118" spans="1:16" ht="45">
      <c r="A118" s="121"/>
      <c r="B118" s="124"/>
      <c r="C118" s="132" t="s">
        <v>124</v>
      </c>
      <c r="D118" s="133"/>
      <c r="E118" s="134"/>
      <c r="F118" s="53" t="s">
        <v>55</v>
      </c>
      <c r="G118" s="89">
        <v>3171.76</v>
      </c>
      <c r="H118" s="89"/>
      <c r="I118" s="48"/>
      <c r="J118" s="71"/>
      <c r="K118" s="90" t="s">
        <v>181</v>
      </c>
      <c r="L118" s="44">
        <v>20</v>
      </c>
      <c r="M118" s="112">
        <v>1</v>
      </c>
      <c r="N118" s="52">
        <f>M118/L118*100</f>
        <v>5</v>
      </c>
      <c r="O118" s="127"/>
      <c r="P118" s="130"/>
    </row>
    <row r="119" spans="1:16" ht="45">
      <c r="A119" s="121"/>
      <c r="B119" s="124"/>
      <c r="C119" s="135"/>
      <c r="D119" s="136"/>
      <c r="E119" s="137"/>
      <c r="F119" s="53" t="s">
        <v>54</v>
      </c>
      <c r="G119" s="89">
        <v>1507.8</v>
      </c>
      <c r="H119" s="89"/>
      <c r="I119" s="48"/>
      <c r="J119" s="71"/>
      <c r="K119" s="90" t="s">
        <v>167</v>
      </c>
      <c r="L119" s="50"/>
      <c r="M119" s="112"/>
      <c r="N119" s="52"/>
      <c r="O119" s="127"/>
      <c r="P119" s="130"/>
    </row>
    <row r="120" spans="1:16" ht="45">
      <c r="A120" s="121"/>
      <c r="B120" s="124"/>
      <c r="C120" s="135"/>
      <c r="D120" s="136"/>
      <c r="E120" s="137"/>
      <c r="F120" s="53" t="s">
        <v>56</v>
      </c>
      <c r="G120" s="89">
        <v>520</v>
      </c>
      <c r="H120" s="89">
        <v>35.200000000000003</v>
      </c>
      <c r="I120" s="48"/>
      <c r="J120" s="71"/>
      <c r="K120" s="90"/>
      <c r="L120" s="50"/>
      <c r="M120" s="112"/>
      <c r="N120" s="52"/>
      <c r="O120" s="127"/>
      <c r="P120" s="130"/>
    </row>
    <row r="121" spans="1:16" ht="49.5">
      <c r="A121" s="121"/>
      <c r="B121" s="124"/>
      <c r="C121" s="135"/>
      <c r="D121" s="136"/>
      <c r="E121" s="137"/>
      <c r="F121" s="56" t="s">
        <v>57</v>
      </c>
      <c r="G121" s="89"/>
      <c r="H121" s="89"/>
      <c r="I121" s="48"/>
      <c r="J121" s="71"/>
      <c r="K121" s="90"/>
      <c r="L121" s="50"/>
      <c r="M121" s="112"/>
      <c r="N121" s="52"/>
      <c r="O121" s="127"/>
      <c r="P121" s="130"/>
    </row>
    <row r="122" spans="1:16" ht="16.5" thickBot="1">
      <c r="A122" s="122"/>
      <c r="B122" s="125"/>
      <c r="C122" s="138"/>
      <c r="D122" s="139"/>
      <c r="E122" s="140"/>
      <c r="F122" s="66"/>
      <c r="G122" s="67"/>
      <c r="H122" s="67"/>
      <c r="I122" s="67"/>
      <c r="J122" s="68"/>
      <c r="K122" s="141" t="s">
        <v>51</v>
      </c>
      <c r="L122" s="142"/>
      <c r="M122" s="143"/>
      <c r="N122" s="70">
        <v>52.5</v>
      </c>
      <c r="O122" s="128"/>
      <c r="P122" s="131"/>
    </row>
    <row r="123" spans="1:16" ht="47.25">
      <c r="A123" s="120">
        <v>17</v>
      </c>
      <c r="B123" s="123" t="s">
        <v>125</v>
      </c>
      <c r="C123" s="69">
        <v>2</v>
      </c>
      <c r="D123" s="69">
        <v>1</v>
      </c>
      <c r="E123" s="69">
        <v>50</v>
      </c>
      <c r="F123" s="40" t="s">
        <v>6</v>
      </c>
      <c r="G123" s="48">
        <f>SUM(G124:G127)</f>
        <v>12177.800000000001</v>
      </c>
      <c r="H123" s="48">
        <f>SUM(H124:H127)</f>
        <v>5167.7999999999993</v>
      </c>
      <c r="I123" s="48">
        <f>H123/G123*100</f>
        <v>42.436236430225485</v>
      </c>
      <c r="J123" s="71">
        <f>E123/I123*100</f>
        <v>117.82383219164831</v>
      </c>
      <c r="K123" s="49" t="s">
        <v>183</v>
      </c>
      <c r="L123" s="50">
        <v>90</v>
      </c>
      <c r="M123" s="112">
        <v>74</v>
      </c>
      <c r="N123" s="52">
        <f>M123/L123*100</f>
        <v>82.222222222222214</v>
      </c>
      <c r="O123" s="126">
        <v>95.36</v>
      </c>
      <c r="P123" s="129" t="s">
        <v>90</v>
      </c>
    </row>
    <row r="124" spans="1:16" ht="57.75">
      <c r="A124" s="121"/>
      <c r="B124" s="124"/>
      <c r="C124" s="132" t="s">
        <v>126</v>
      </c>
      <c r="D124" s="133"/>
      <c r="E124" s="134"/>
      <c r="F124" s="53" t="s">
        <v>55</v>
      </c>
      <c r="G124" s="89">
        <v>7832.7</v>
      </c>
      <c r="H124" s="89">
        <v>1622.6</v>
      </c>
      <c r="I124" s="48">
        <f>H124/G124*100</f>
        <v>20.715717440984591</v>
      </c>
      <c r="J124" s="71">
        <f>E124/I124*100</f>
        <v>0</v>
      </c>
      <c r="K124" s="90" t="s">
        <v>184</v>
      </c>
      <c r="L124" s="44">
        <v>95</v>
      </c>
      <c r="M124" s="112">
        <v>80</v>
      </c>
      <c r="N124" s="52">
        <f>M124/L124*100</f>
        <v>84.210526315789465</v>
      </c>
      <c r="O124" s="127"/>
      <c r="P124" s="130"/>
    </row>
    <row r="125" spans="1:16" ht="63">
      <c r="A125" s="121"/>
      <c r="B125" s="124"/>
      <c r="C125" s="135"/>
      <c r="D125" s="136"/>
      <c r="E125" s="137"/>
      <c r="F125" s="53" t="s">
        <v>54</v>
      </c>
      <c r="G125" s="89">
        <v>2974.8</v>
      </c>
      <c r="H125" s="89">
        <v>2974.8</v>
      </c>
      <c r="I125" s="48">
        <f>H125/G125*100</f>
        <v>100</v>
      </c>
      <c r="J125" s="71">
        <f>E125/I125*100</f>
        <v>0</v>
      </c>
      <c r="K125" s="90" t="s">
        <v>176</v>
      </c>
      <c r="L125" s="50">
        <v>80</v>
      </c>
      <c r="M125" s="112">
        <v>75</v>
      </c>
      <c r="N125" s="52">
        <f>M125/L125*100</f>
        <v>93.75</v>
      </c>
      <c r="O125" s="127"/>
      <c r="P125" s="130"/>
    </row>
    <row r="126" spans="1:16" ht="50.25">
      <c r="A126" s="121"/>
      <c r="B126" s="124"/>
      <c r="C126" s="135"/>
      <c r="D126" s="136"/>
      <c r="E126" s="137"/>
      <c r="F126" s="53" t="s">
        <v>56</v>
      </c>
      <c r="G126" s="89">
        <v>935.1</v>
      </c>
      <c r="H126" s="89">
        <v>135.19999999999999</v>
      </c>
      <c r="I126" s="48">
        <f>H126/G126*100</f>
        <v>14.458346700887603</v>
      </c>
      <c r="J126" s="71">
        <f>E126/I126*100</f>
        <v>0</v>
      </c>
      <c r="K126" s="90" t="s">
        <v>177</v>
      </c>
      <c r="L126" s="50">
        <v>600</v>
      </c>
      <c r="M126" s="112">
        <v>700</v>
      </c>
      <c r="N126" s="52">
        <f>M126/L126*100</f>
        <v>116.66666666666667</v>
      </c>
      <c r="O126" s="127"/>
      <c r="P126" s="130"/>
    </row>
    <row r="127" spans="1:16" ht="63">
      <c r="A127" s="121"/>
      <c r="B127" s="124"/>
      <c r="C127" s="135"/>
      <c r="D127" s="136"/>
      <c r="E127" s="137"/>
      <c r="F127" s="56" t="s">
        <v>57</v>
      </c>
      <c r="G127" s="89">
        <v>435.2</v>
      </c>
      <c r="H127" s="89">
        <v>435.2</v>
      </c>
      <c r="I127" s="48">
        <f>H127/G127*100</f>
        <v>100</v>
      </c>
      <c r="J127" s="71"/>
      <c r="K127" s="90" t="s">
        <v>178</v>
      </c>
      <c r="L127" s="50">
        <v>400</v>
      </c>
      <c r="M127" s="112">
        <v>400</v>
      </c>
      <c r="N127" s="52">
        <f>M127/L127*100</f>
        <v>100</v>
      </c>
      <c r="O127" s="127"/>
      <c r="P127" s="130"/>
    </row>
    <row r="128" spans="1:16" ht="16.5" thickBot="1">
      <c r="A128" s="122"/>
      <c r="B128" s="125"/>
      <c r="C128" s="138"/>
      <c r="D128" s="139"/>
      <c r="E128" s="140"/>
      <c r="F128" s="66"/>
      <c r="G128" s="67"/>
      <c r="H128" s="67"/>
      <c r="I128" s="67"/>
      <c r="J128" s="68"/>
      <c r="K128" s="141" t="s">
        <v>51</v>
      </c>
      <c r="L128" s="142"/>
      <c r="M128" s="143"/>
      <c r="N128" s="70">
        <f>SUM(N123:N127)/5</f>
        <v>95.369883040935662</v>
      </c>
      <c r="O128" s="128"/>
      <c r="P128" s="131"/>
    </row>
    <row r="129" spans="1:16" ht="78.75">
      <c r="A129" s="120">
        <v>18</v>
      </c>
      <c r="B129" s="123" t="s">
        <v>175</v>
      </c>
      <c r="C129" s="69">
        <v>23</v>
      </c>
      <c r="D129" s="69">
        <v>23</v>
      </c>
      <c r="E129" s="69">
        <v>100</v>
      </c>
      <c r="F129" s="40" t="s">
        <v>6</v>
      </c>
      <c r="G129" s="48">
        <f>SUM(G130:G133)</f>
        <v>1633.5</v>
      </c>
      <c r="H129" s="48">
        <f>SUM(H130:H133)</f>
        <v>1633.5</v>
      </c>
      <c r="I129" s="48">
        <f>H129/G129*100</f>
        <v>100</v>
      </c>
      <c r="J129" s="71">
        <f>E129/I129*100</f>
        <v>100</v>
      </c>
      <c r="K129" s="49" t="s">
        <v>136</v>
      </c>
      <c r="L129" s="50">
        <v>103</v>
      </c>
      <c r="M129" s="112">
        <v>109.6</v>
      </c>
      <c r="N129" s="117">
        <f>M129/L129*100</f>
        <v>106.40776699029126</v>
      </c>
      <c r="O129" s="126">
        <v>82.4</v>
      </c>
      <c r="P129" s="129" t="s">
        <v>90</v>
      </c>
    </row>
    <row r="130" spans="1:16" ht="47.25">
      <c r="A130" s="121"/>
      <c r="B130" s="124"/>
      <c r="C130" s="132" t="s">
        <v>137</v>
      </c>
      <c r="D130" s="133"/>
      <c r="E130" s="134"/>
      <c r="F130" s="53" t="s">
        <v>55</v>
      </c>
      <c r="G130" s="89"/>
      <c r="H130" s="89"/>
      <c r="I130" s="48" t="e">
        <f>H130/G130*100</f>
        <v>#DIV/0!</v>
      </c>
      <c r="J130" s="71" t="e">
        <f>E130/I130*100</f>
        <v>#DIV/0!</v>
      </c>
      <c r="K130" s="90" t="s">
        <v>138</v>
      </c>
      <c r="L130" s="44">
        <v>103.1</v>
      </c>
      <c r="M130" s="112">
        <v>115.3</v>
      </c>
      <c r="N130" s="117">
        <f t="shared" ref="N130:N162" si="13">M130/L130*100</f>
        <v>111.83317167798255</v>
      </c>
      <c r="O130" s="127"/>
      <c r="P130" s="130"/>
    </row>
    <row r="131" spans="1:16" ht="47.25">
      <c r="A131" s="121"/>
      <c r="B131" s="124"/>
      <c r="C131" s="135"/>
      <c r="D131" s="136"/>
      <c r="E131" s="137"/>
      <c r="F131" s="53" t="s">
        <v>54</v>
      </c>
      <c r="G131" s="89">
        <v>1485</v>
      </c>
      <c r="H131" s="89">
        <v>1485</v>
      </c>
      <c r="I131" s="48">
        <f>H131/G131*100</f>
        <v>100</v>
      </c>
      <c r="J131" s="71">
        <f>E131/I131*100</f>
        <v>0</v>
      </c>
      <c r="K131" s="90" t="s">
        <v>139</v>
      </c>
      <c r="L131" s="50">
        <v>103</v>
      </c>
      <c r="M131" s="112">
        <v>101.4</v>
      </c>
      <c r="N131" s="117">
        <f t="shared" si="13"/>
        <v>98.446601941747574</v>
      </c>
      <c r="O131" s="127"/>
      <c r="P131" s="130"/>
    </row>
    <row r="132" spans="1:16" ht="47.25">
      <c r="A132" s="121"/>
      <c r="B132" s="124"/>
      <c r="C132" s="135"/>
      <c r="D132" s="136"/>
      <c r="E132" s="137"/>
      <c r="F132" s="53" t="s">
        <v>56</v>
      </c>
      <c r="G132" s="89"/>
      <c r="H132" s="89"/>
      <c r="I132" s="48" t="e">
        <f>H132/G132*100</f>
        <v>#DIV/0!</v>
      </c>
      <c r="J132" s="71" t="e">
        <f>E132/I132*100</f>
        <v>#DIV/0!</v>
      </c>
      <c r="K132" s="90" t="s">
        <v>140</v>
      </c>
      <c r="L132" s="50">
        <v>104.3</v>
      </c>
      <c r="M132" s="112">
        <v>80</v>
      </c>
      <c r="N132" s="117">
        <f t="shared" si="13"/>
        <v>76.701821668264628</v>
      </c>
      <c r="O132" s="127"/>
      <c r="P132" s="130"/>
    </row>
    <row r="133" spans="1:16" ht="63">
      <c r="A133" s="121"/>
      <c r="B133" s="124"/>
      <c r="C133" s="135"/>
      <c r="D133" s="136"/>
      <c r="E133" s="137"/>
      <c r="F133" s="56" t="s">
        <v>57</v>
      </c>
      <c r="G133" s="89">
        <v>148.5</v>
      </c>
      <c r="H133" s="89">
        <v>148.5</v>
      </c>
      <c r="I133" s="48">
        <f>H133/G133*100</f>
        <v>100</v>
      </c>
      <c r="J133" s="71">
        <f>E133/I133*100</f>
        <v>0</v>
      </c>
      <c r="K133" s="90" t="s">
        <v>141</v>
      </c>
      <c r="L133" s="50">
        <v>8</v>
      </c>
      <c r="M133" s="112">
        <v>-17.399999999999999</v>
      </c>
      <c r="N133" s="52">
        <f t="shared" si="13"/>
        <v>-217.49999999999997</v>
      </c>
      <c r="O133" s="127"/>
      <c r="P133" s="130"/>
    </row>
    <row r="134" spans="1:16" ht="94.5">
      <c r="A134" s="121"/>
      <c r="B134" s="124"/>
      <c r="C134" s="135"/>
      <c r="D134" s="136"/>
      <c r="E134" s="137"/>
      <c r="F134" s="57"/>
      <c r="G134" s="58"/>
      <c r="H134" s="58"/>
      <c r="I134" s="58"/>
      <c r="J134" s="59"/>
      <c r="K134" s="91" t="s">
        <v>142</v>
      </c>
      <c r="L134" s="61">
        <v>16341</v>
      </c>
      <c r="M134" s="61">
        <v>13899</v>
      </c>
      <c r="N134" s="117">
        <f t="shared" si="13"/>
        <v>85.055994125206539</v>
      </c>
      <c r="O134" s="127"/>
      <c r="P134" s="130"/>
    </row>
    <row r="135" spans="1:16" ht="63">
      <c r="A135" s="121"/>
      <c r="B135" s="124"/>
      <c r="C135" s="135"/>
      <c r="D135" s="136"/>
      <c r="E135" s="137"/>
      <c r="F135" s="62"/>
      <c r="G135" s="63"/>
      <c r="H135" s="63"/>
      <c r="I135" s="63"/>
      <c r="J135" s="64"/>
      <c r="K135" s="91" t="s">
        <v>143</v>
      </c>
      <c r="L135" s="61">
        <v>110</v>
      </c>
      <c r="M135" s="61">
        <v>111</v>
      </c>
      <c r="N135" s="117">
        <f t="shared" si="13"/>
        <v>100.90909090909091</v>
      </c>
      <c r="O135" s="127"/>
      <c r="P135" s="130"/>
    </row>
    <row r="136" spans="1:16" ht="63">
      <c r="A136" s="121"/>
      <c r="B136" s="124"/>
      <c r="C136" s="135"/>
      <c r="D136" s="136"/>
      <c r="E136" s="137"/>
      <c r="F136" s="62"/>
      <c r="G136" s="63"/>
      <c r="H136" s="63"/>
      <c r="I136" s="63"/>
      <c r="J136" s="64"/>
      <c r="K136" s="91" t="s">
        <v>144</v>
      </c>
      <c r="L136" s="61">
        <v>46673</v>
      </c>
      <c r="M136" s="61">
        <v>28277</v>
      </c>
      <c r="N136" s="117">
        <f t="shared" si="13"/>
        <v>60.585349131189339</v>
      </c>
      <c r="O136" s="127"/>
      <c r="P136" s="130"/>
    </row>
    <row r="137" spans="1:16" ht="47.25">
      <c r="A137" s="121"/>
      <c r="B137" s="124"/>
      <c r="C137" s="135"/>
      <c r="D137" s="136"/>
      <c r="E137" s="137"/>
      <c r="F137" s="62"/>
      <c r="G137" s="63"/>
      <c r="H137" s="63"/>
      <c r="I137" s="63"/>
      <c r="J137" s="64"/>
      <c r="K137" s="91" t="s">
        <v>145</v>
      </c>
      <c r="L137" s="61">
        <v>3</v>
      </c>
      <c r="M137" s="61">
        <v>3</v>
      </c>
      <c r="N137" s="52">
        <f t="shared" si="13"/>
        <v>100</v>
      </c>
      <c r="O137" s="127"/>
      <c r="P137" s="130"/>
    </row>
    <row r="138" spans="1:16" ht="126">
      <c r="A138" s="121"/>
      <c r="B138" s="124"/>
      <c r="C138" s="135"/>
      <c r="D138" s="136"/>
      <c r="E138" s="137"/>
      <c r="F138" s="62"/>
      <c r="G138" s="63"/>
      <c r="H138" s="63"/>
      <c r="I138" s="63"/>
      <c r="J138" s="64"/>
      <c r="K138" s="91" t="s">
        <v>146</v>
      </c>
      <c r="L138" s="61">
        <v>465</v>
      </c>
      <c r="M138" s="61">
        <v>181</v>
      </c>
      <c r="N138" s="117">
        <f t="shared" si="13"/>
        <v>38.924731182795696</v>
      </c>
      <c r="O138" s="127"/>
      <c r="P138" s="130"/>
    </row>
    <row r="139" spans="1:16" ht="63">
      <c r="A139" s="121"/>
      <c r="B139" s="124"/>
      <c r="C139" s="135"/>
      <c r="D139" s="136"/>
      <c r="E139" s="137"/>
      <c r="F139" s="62"/>
      <c r="G139" s="63"/>
      <c r="H139" s="63"/>
      <c r="I139" s="63"/>
      <c r="J139" s="64"/>
      <c r="K139" s="91" t="s">
        <v>147</v>
      </c>
      <c r="L139" s="61">
        <v>1307</v>
      </c>
      <c r="M139" s="61">
        <v>709</v>
      </c>
      <c r="N139" s="117">
        <f t="shared" si="13"/>
        <v>54.246365723029847</v>
      </c>
      <c r="O139" s="127"/>
      <c r="P139" s="130"/>
    </row>
    <row r="140" spans="1:16" ht="78.75">
      <c r="A140" s="121"/>
      <c r="B140" s="124"/>
      <c r="C140" s="135"/>
      <c r="D140" s="136"/>
      <c r="E140" s="137"/>
      <c r="F140" s="62"/>
      <c r="G140" s="63"/>
      <c r="H140" s="63"/>
      <c r="I140" s="63"/>
      <c r="J140" s="64"/>
      <c r="K140" s="91" t="s">
        <v>148</v>
      </c>
      <c r="L140" s="61">
        <v>507</v>
      </c>
      <c r="M140" s="61">
        <v>320</v>
      </c>
      <c r="N140" s="117">
        <f t="shared" si="13"/>
        <v>63.116370808678504</v>
      </c>
      <c r="O140" s="127"/>
      <c r="P140" s="130"/>
    </row>
    <row r="141" spans="1:16" ht="15.75">
      <c r="A141" s="121"/>
      <c r="B141" s="124"/>
      <c r="C141" s="135"/>
      <c r="D141" s="136"/>
      <c r="E141" s="137"/>
      <c r="F141" s="62"/>
      <c r="G141" s="63"/>
      <c r="H141" s="63"/>
      <c r="I141" s="63"/>
      <c r="J141" s="64"/>
      <c r="K141" s="91" t="s">
        <v>149</v>
      </c>
      <c r="L141" s="61">
        <v>800</v>
      </c>
      <c r="M141" s="61">
        <v>389</v>
      </c>
      <c r="N141" s="52">
        <f t="shared" si="13"/>
        <v>48.625</v>
      </c>
      <c r="O141" s="127"/>
      <c r="P141" s="130"/>
    </row>
    <row r="142" spans="1:16" ht="47.25">
      <c r="A142" s="121"/>
      <c r="B142" s="124"/>
      <c r="C142" s="135"/>
      <c r="D142" s="136"/>
      <c r="E142" s="137"/>
      <c r="F142" s="62"/>
      <c r="G142" s="63"/>
      <c r="H142" s="63"/>
      <c r="I142" s="63"/>
      <c r="J142" s="64"/>
      <c r="K142" s="91" t="s">
        <v>150</v>
      </c>
      <c r="L142" s="61">
        <v>7347</v>
      </c>
      <c r="M142" s="61">
        <v>3940</v>
      </c>
      <c r="N142" s="117">
        <f t="shared" si="13"/>
        <v>53.62733088335375</v>
      </c>
      <c r="O142" s="127"/>
      <c r="P142" s="130"/>
    </row>
    <row r="143" spans="1:16" ht="78.75">
      <c r="A143" s="121"/>
      <c r="B143" s="124"/>
      <c r="C143" s="135"/>
      <c r="D143" s="136"/>
      <c r="E143" s="137"/>
      <c r="F143" s="62"/>
      <c r="G143" s="63"/>
      <c r="H143" s="63"/>
      <c r="I143" s="63"/>
      <c r="J143" s="64"/>
      <c r="K143" s="91" t="s">
        <v>148</v>
      </c>
      <c r="L143" s="61">
        <v>5022</v>
      </c>
      <c r="M143" s="61">
        <v>3219</v>
      </c>
      <c r="N143" s="117">
        <f t="shared" si="13"/>
        <v>64.097968936678612</v>
      </c>
      <c r="O143" s="127"/>
      <c r="P143" s="130"/>
    </row>
    <row r="144" spans="1:16" ht="15.75">
      <c r="A144" s="121"/>
      <c r="B144" s="124"/>
      <c r="C144" s="135"/>
      <c r="D144" s="136"/>
      <c r="E144" s="137"/>
      <c r="F144" s="62"/>
      <c r="G144" s="63"/>
      <c r="H144" s="63"/>
      <c r="I144" s="63"/>
      <c r="J144" s="64"/>
      <c r="K144" s="65" t="s">
        <v>149</v>
      </c>
      <c r="L144" s="61">
        <v>2325</v>
      </c>
      <c r="M144" s="61">
        <v>721</v>
      </c>
      <c r="N144" s="117">
        <f t="shared" si="13"/>
        <v>31.010752688172044</v>
      </c>
      <c r="O144" s="127"/>
      <c r="P144" s="130"/>
    </row>
    <row r="145" spans="1:16" ht="30">
      <c r="A145" s="121"/>
      <c r="B145" s="124"/>
      <c r="C145" s="135"/>
      <c r="D145" s="136"/>
      <c r="E145" s="137"/>
      <c r="F145" s="62"/>
      <c r="G145" s="63"/>
      <c r="H145" s="63"/>
      <c r="I145" s="63"/>
      <c r="J145" s="64"/>
      <c r="K145" s="118" t="s">
        <v>151</v>
      </c>
      <c r="L145" s="61">
        <v>12003</v>
      </c>
      <c r="M145" s="61">
        <v>7096</v>
      </c>
      <c r="N145" s="117">
        <f t="shared" si="13"/>
        <v>59.1185536949096</v>
      </c>
      <c r="O145" s="127"/>
      <c r="P145" s="130"/>
    </row>
    <row r="146" spans="1:16" ht="75">
      <c r="A146" s="121"/>
      <c r="B146" s="124"/>
      <c r="C146" s="135"/>
      <c r="D146" s="136"/>
      <c r="E146" s="137"/>
      <c r="F146" s="62"/>
      <c r="G146" s="63"/>
      <c r="H146" s="63"/>
      <c r="I146" s="63"/>
      <c r="J146" s="64"/>
      <c r="K146" s="119" t="s">
        <v>148</v>
      </c>
      <c r="L146" s="61">
        <v>8653</v>
      </c>
      <c r="M146" s="61">
        <v>5586</v>
      </c>
      <c r="N146" s="117">
        <f t="shared" si="13"/>
        <v>64.55564544088756</v>
      </c>
      <c r="O146" s="127"/>
      <c r="P146" s="130"/>
    </row>
    <row r="147" spans="1:16" ht="15.75">
      <c r="A147" s="121"/>
      <c r="B147" s="124"/>
      <c r="C147" s="135"/>
      <c r="D147" s="136"/>
      <c r="E147" s="137"/>
      <c r="F147" s="62"/>
      <c r="G147" s="63"/>
      <c r="H147" s="63"/>
      <c r="I147" s="63"/>
      <c r="J147" s="64"/>
      <c r="K147" s="65" t="s">
        <v>149</v>
      </c>
      <c r="L147" s="61">
        <v>3350</v>
      </c>
      <c r="M147" s="61">
        <v>1510</v>
      </c>
      <c r="N147" s="117">
        <f t="shared" si="13"/>
        <v>45.07462686567164</v>
      </c>
      <c r="O147" s="127"/>
      <c r="P147" s="130"/>
    </row>
    <row r="148" spans="1:16" ht="45">
      <c r="A148" s="121"/>
      <c r="B148" s="124"/>
      <c r="C148" s="135"/>
      <c r="D148" s="136"/>
      <c r="E148" s="137"/>
      <c r="F148" s="62"/>
      <c r="G148" s="63"/>
      <c r="H148" s="63"/>
      <c r="I148" s="63"/>
      <c r="J148" s="64"/>
      <c r="K148" s="119" t="s">
        <v>152</v>
      </c>
      <c r="L148" s="61">
        <v>2821</v>
      </c>
      <c r="M148" s="61">
        <v>1686</v>
      </c>
      <c r="N148" s="117">
        <f t="shared" si="13"/>
        <v>59.766040411201701</v>
      </c>
      <c r="O148" s="127"/>
      <c r="P148" s="130"/>
    </row>
    <row r="149" spans="1:16" ht="75">
      <c r="A149" s="121"/>
      <c r="B149" s="124"/>
      <c r="C149" s="135"/>
      <c r="D149" s="136"/>
      <c r="E149" s="137"/>
      <c r="F149" s="62"/>
      <c r="G149" s="63"/>
      <c r="H149" s="63"/>
      <c r="I149" s="63"/>
      <c r="J149" s="64"/>
      <c r="K149" s="119" t="s">
        <v>148</v>
      </c>
      <c r="L149" s="61">
        <v>2172</v>
      </c>
      <c r="M149" s="61">
        <v>1412</v>
      </c>
      <c r="N149" s="117">
        <f t="shared" si="13"/>
        <v>65.00920810313076</v>
      </c>
      <c r="O149" s="127"/>
      <c r="P149" s="130"/>
    </row>
    <row r="150" spans="1:16" ht="15.75">
      <c r="A150" s="121"/>
      <c r="B150" s="124"/>
      <c r="C150" s="135"/>
      <c r="D150" s="136"/>
      <c r="E150" s="137"/>
      <c r="F150" s="62"/>
      <c r="G150" s="63"/>
      <c r="H150" s="63"/>
      <c r="I150" s="63"/>
      <c r="J150" s="64"/>
      <c r="K150" s="65" t="s">
        <v>153</v>
      </c>
      <c r="L150" s="61">
        <v>1986</v>
      </c>
      <c r="M150" s="61">
        <v>1231</v>
      </c>
      <c r="N150" s="117">
        <f t="shared" si="13"/>
        <v>61.983887210473313</v>
      </c>
      <c r="O150" s="127"/>
      <c r="P150" s="130"/>
    </row>
    <row r="151" spans="1:16" ht="15.75">
      <c r="A151" s="121"/>
      <c r="B151" s="124"/>
      <c r="C151" s="135"/>
      <c r="D151" s="136"/>
      <c r="E151" s="137"/>
      <c r="F151" s="62"/>
      <c r="G151" s="63"/>
      <c r="H151" s="63"/>
      <c r="I151" s="63"/>
      <c r="J151" s="64"/>
      <c r="K151" s="65" t="s">
        <v>154</v>
      </c>
      <c r="L151" s="61">
        <v>186</v>
      </c>
      <c r="M151" s="61">
        <v>181</v>
      </c>
      <c r="N151" s="117">
        <f t="shared" si="13"/>
        <v>97.311827956989248</v>
      </c>
      <c r="O151" s="127"/>
      <c r="P151" s="130"/>
    </row>
    <row r="152" spans="1:16" ht="15.75">
      <c r="A152" s="121"/>
      <c r="B152" s="124"/>
      <c r="C152" s="135"/>
      <c r="D152" s="136"/>
      <c r="E152" s="137"/>
      <c r="F152" s="62"/>
      <c r="G152" s="63"/>
      <c r="H152" s="63"/>
      <c r="I152" s="63"/>
      <c r="J152" s="64"/>
      <c r="K152" s="65" t="s">
        <v>149</v>
      </c>
      <c r="L152" s="61">
        <v>649</v>
      </c>
      <c r="M152" s="61">
        <v>274</v>
      </c>
      <c r="N152" s="117">
        <f t="shared" si="13"/>
        <v>42.218798151001543</v>
      </c>
      <c r="O152" s="127"/>
      <c r="P152" s="130"/>
    </row>
    <row r="153" spans="1:16" ht="90">
      <c r="A153" s="121"/>
      <c r="B153" s="124"/>
      <c r="C153" s="135"/>
      <c r="D153" s="136"/>
      <c r="E153" s="137"/>
      <c r="F153" s="62"/>
      <c r="G153" s="63"/>
      <c r="H153" s="63"/>
      <c r="I153" s="63"/>
      <c r="J153" s="64"/>
      <c r="K153" s="119" t="s">
        <v>155</v>
      </c>
      <c r="L153" s="61">
        <v>4590</v>
      </c>
      <c r="M153" s="61">
        <v>4590</v>
      </c>
      <c r="N153" s="117">
        <f t="shared" si="13"/>
        <v>100</v>
      </c>
      <c r="O153" s="127"/>
      <c r="P153" s="130"/>
    </row>
    <row r="154" spans="1:16" ht="45">
      <c r="A154" s="121"/>
      <c r="B154" s="124"/>
      <c r="C154" s="135"/>
      <c r="D154" s="136"/>
      <c r="E154" s="137"/>
      <c r="F154" s="62"/>
      <c r="G154" s="63"/>
      <c r="H154" s="63"/>
      <c r="I154" s="63"/>
      <c r="J154" s="64"/>
      <c r="K154" s="119" t="s">
        <v>156</v>
      </c>
      <c r="L154" s="61">
        <v>70</v>
      </c>
      <c r="M154" s="61">
        <v>55</v>
      </c>
      <c r="N154" s="117">
        <f t="shared" si="13"/>
        <v>78.571428571428569</v>
      </c>
      <c r="O154" s="127"/>
      <c r="P154" s="130"/>
    </row>
    <row r="155" spans="1:16" ht="45">
      <c r="A155" s="121"/>
      <c r="B155" s="124"/>
      <c r="C155" s="135"/>
      <c r="D155" s="136"/>
      <c r="E155" s="137"/>
      <c r="F155" s="62"/>
      <c r="G155" s="63"/>
      <c r="H155" s="63"/>
      <c r="I155" s="63"/>
      <c r="J155" s="64"/>
      <c r="K155" s="119" t="s">
        <v>157</v>
      </c>
      <c r="L155" s="61">
        <v>20</v>
      </c>
      <c r="M155" s="61">
        <v>16</v>
      </c>
      <c r="N155" s="117">
        <f t="shared" si="13"/>
        <v>80</v>
      </c>
      <c r="O155" s="127"/>
      <c r="P155" s="130"/>
    </row>
    <row r="156" spans="1:16" ht="120">
      <c r="A156" s="121"/>
      <c r="B156" s="124"/>
      <c r="C156" s="135"/>
      <c r="D156" s="136"/>
      <c r="E156" s="137"/>
      <c r="F156" s="62"/>
      <c r="G156" s="63"/>
      <c r="H156" s="63"/>
      <c r="I156" s="63"/>
      <c r="J156" s="64"/>
      <c r="K156" s="119" t="s">
        <v>158</v>
      </c>
      <c r="L156" s="61">
        <v>2</v>
      </c>
      <c r="M156" s="61">
        <v>2</v>
      </c>
      <c r="N156" s="117">
        <f t="shared" si="13"/>
        <v>100</v>
      </c>
      <c r="O156" s="127"/>
      <c r="P156" s="130"/>
    </row>
    <row r="157" spans="1:16" ht="120">
      <c r="A157" s="121"/>
      <c r="B157" s="124"/>
      <c r="C157" s="135"/>
      <c r="D157" s="136"/>
      <c r="E157" s="137"/>
      <c r="F157" s="62"/>
      <c r="G157" s="63"/>
      <c r="H157" s="63"/>
      <c r="I157" s="63"/>
      <c r="J157" s="64"/>
      <c r="K157" s="119" t="s">
        <v>159</v>
      </c>
      <c r="L157" s="61">
        <v>20</v>
      </c>
      <c r="M157" s="61">
        <v>20</v>
      </c>
      <c r="N157" s="117">
        <f t="shared" si="13"/>
        <v>100</v>
      </c>
      <c r="O157" s="127"/>
      <c r="P157" s="130"/>
    </row>
    <row r="158" spans="1:16" ht="60">
      <c r="A158" s="121"/>
      <c r="B158" s="124"/>
      <c r="C158" s="135"/>
      <c r="D158" s="136"/>
      <c r="E158" s="137"/>
      <c r="F158" s="62"/>
      <c r="G158" s="63"/>
      <c r="H158" s="63"/>
      <c r="I158" s="63"/>
      <c r="J158" s="64"/>
      <c r="K158" s="119" t="s">
        <v>160</v>
      </c>
      <c r="L158" s="61">
        <v>1</v>
      </c>
      <c r="M158" s="61">
        <v>1</v>
      </c>
      <c r="N158" s="117">
        <f t="shared" si="13"/>
        <v>100</v>
      </c>
      <c r="O158" s="127"/>
      <c r="P158" s="130"/>
    </row>
    <row r="159" spans="1:16" ht="90">
      <c r="A159" s="121"/>
      <c r="B159" s="124"/>
      <c r="C159" s="135"/>
      <c r="D159" s="136"/>
      <c r="E159" s="137"/>
      <c r="F159" s="62"/>
      <c r="G159" s="63"/>
      <c r="H159" s="63"/>
      <c r="I159" s="63"/>
      <c r="J159" s="64"/>
      <c r="K159" s="119" t="s">
        <v>161</v>
      </c>
      <c r="L159" s="61">
        <v>3</v>
      </c>
      <c r="M159" s="61">
        <v>3</v>
      </c>
      <c r="N159" s="117">
        <f t="shared" si="13"/>
        <v>100</v>
      </c>
      <c r="O159" s="127"/>
      <c r="P159" s="130"/>
    </row>
    <row r="160" spans="1:16" ht="75">
      <c r="A160" s="121"/>
      <c r="B160" s="124"/>
      <c r="C160" s="135"/>
      <c r="D160" s="136"/>
      <c r="E160" s="137"/>
      <c r="F160" s="62"/>
      <c r="G160" s="63"/>
      <c r="H160" s="63"/>
      <c r="I160" s="63"/>
      <c r="J160" s="64"/>
      <c r="K160" s="119" t="s">
        <v>162</v>
      </c>
      <c r="L160" s="61">
        <v>93</v>
      </c>
      <c r="M160" s="61">
        <v>92.6</v>
      </c>
      <c r="N160" s="117">
        <f t="shared" si="13"/>
        <v>99.569892473118273</v>
      </c>
      <c r="O160" s="127"/>
      <c r="P160" s="130"/>
    </row>
    <row r="161" spans="1:16" ht="90">
      <c r="A161" s="121"/>
      <c r="B161" s="124"/>
      <c r="C161" s="135"/>
      <c r="D161" s="136"/>
      <c r="E161" s="137"/>
      <c r="F161" s="62"/>
      <c r="G161" s="63"/>
      <c r="H161" s="63"/>
      <c r="I161" s="63"/>
      <c r="J161" s="64"/>
      <c r="K161" s="119" t="s">
        <v>163</v>
      </c>
      <c r="L161" s="61">
        <v>9</v>
      </c>
      <c r="M161" s="61">
        <v>8</v>
      </c>
      <c r="N161" s="117">
        <f t="shared" si="13"/>
        <v>88.888888888888886</v>
      </c>
      <c r="O161" s="127"/>
      <c r="P161" s="130"/>
    </row>
    <row r="162" spans="1:16" ht="150">
      <c r="A162" s="121"/>
      <c r="B162" s="124"/>
      <c r="C162" s="135"/>
      <c r="D162" s="136"/>
      <c r="E162" s="137"/>
      <c r="F162" s="62"/>
      <c r="G162" s="63"/>
      <c r="H162" s="63"/>
      <c r="I162" s="63"/>
      <c r="J162" s="64"/>
      <c r="K162" s="119" t="s">
        <v>164</v>
      </c>
      <c r="L162" s="61">
        <v>200</v>
      </c>
      <c r="M162" s="61">
        <v>200</v>
      </c>
      <c r="N162" s="117">
        <f t="shared" si="13"/>
        <v>100</v>
      </c>
      <c r="O162" s="127"/>
      <c r="P162" s="130"/>
    </row>
    <row r="163" spans="1:16" ht="16.5" thickBot="1">
      <c r="A163" s="122"/>
      <c r="B163" s="125"/>
      <c r="C163" s="138"/>
      <c r="D163" s="139"/>
      <c r="E163" s="140"/>
      <c r="F163" s="66"/>
      <c r="G163" s="67"/>
      <c r="H163" s="67"/>
      <c r="I163" s="67"/>
      <c r="J163" s="68"/>
      <c r="K163" s="145" t="s">
        <v>51</v>
      </c>
      <c r="L163" s="146"/>
      <c r="M163" s="147"/>
      <c r="N163" s="99">
        <f>SUM(N147:N162)/16</f>
        <v>82.399662414493989</v>
      </c>
      <c r="O163" s="128"/>
      <c r="P163" s="131"/>
    </row>
  </sheetData>
  <mergeCells count="86">
    <mergeCell ref="A129:A163"/>
    <mergeCell ref="B129:B163"/>
    <mergeCell ref="O129:O163"/>
    <mergeCell ref="P129:P163"/>
    <mergeCell ref="C130:E163"/>
    <mergeCell ref="K163:M163"/>
    <mergeCell ref="K110:M110"/>
    <mergeCell ref="P99:P104"/>
    <mergeCell ref="O105:O110"/>
    <mergeCell ref="P105:P110"/>
    <mergeCell ref="O111:O116"/>
    <mergeCell ref="P111:P116"/>
    <mergeCell ref="O93:O98"/>
    <mergeCell ref="P93:P98"/>
    <mergeCell ref="C94:E98"/>
    <mergeCell ref="K98:M98"/>
    <mergeCell ref="A111:A116"/>
    <mergeCell ref="B111:B116"/>
    <mergeCell ref="C112:E116"/>
    <mergeCell ref="K116:M116"/>
    <mergeCell ref="O99:O104"/>
    <mergeCell ref="A99:A104"/>
    <mergeCell ref="B99:B104"/>
    <mergeCell ref="C100:E104"/>
    <mergeCell ref="K104:M104"/>
    <mergeCell ref="A105:A110"/>
    <mergeCell ref="B105:B110"/>
    <mergeCell ref="C106:E110"/>
    <mergeCell ref="A93:A98"/>
    <mergeCell ref="B93:B98"/>
    <mergeCell ref="A81:A86"/>
    <mergeCell ref="B81:B86"/>
    <mergeCell ref="C82:E85"/>
    <mergeCell ref="A87:A92"/>
    <mergeCell ref="B87:B92"/>
    <mergeCell ref="C88:E92"/>
    <mergeCell ref="A69:A74"/>
    <mergeCell ref="B69:B74"/>
    <mergeCell ref="C70:E74"/>
    <mergeCell ref="A75:A80"/>
    <mergeCell ref="B75:B80"/>
    <mergeCell ref="C76:E80"/>
    <mergeCell ref="A57:A62"/>
    <mergeCell ref="B57:B62"/>
    <mergeCell ref="C58:E62"/>
    <mergeCell ref="A63:A68"/>
    <mergeCell ref="B63:B68"/>
    <mergeCell ref="C64:E68"/>
    <mergeCell ref="A45:A50"/>
    <mergeCell ref="B45:B50"/>
    <mergeCell ref="C46:E50"/>
    <mergeCell ref="A51:A56"/>
    <mergeCell ref="B51:B56"/>
    <mergeCell ref="C52:E56"/>
    <mergeCell ref="A33:A44"/>
    <mergeCell ref="B24:B32"/>
    <mergeCell ref="C25:E32"/>
    <mergeCell ref="B33:B44"/>
    <mergeCell ref="C34:E44"/>
    <mergeCell ref="A24:A32"/>
    <mergeCell ref="A2:P2"/>
    <mergeCell ref="K23:M23"/>
    <mergeCell ref="O4:O5"/>
    <mergeCell ref="P4:P5"/>
    <mergeCell ref="C4:E4"/>
    <mergeCell ref="P7:P23"/>
    <mergeCell ref="C8:E23"/>
    <mergeCell ref="O7:O23"/>
    <mergeCell ref="A4:A5"/>
    <mergeCell ref="B4:B5"/>
    <mergeCell ref="F4:J4"/>
    <mergeCell ref="A7:A23"/>
    <mergeCell ref="K4:N4"/>
    <mergeCell ref="B7:B23"/>
    <mergeCell ref="A117:A122"/>
    <mergeCell ref="B117:B122"/>
    <mergeCell ref="O117:O122"/>
    <mergeCell ref="P117:P122"/>
    <mergeCell ref="C118:E122"/>
    <mergeCell ref="K122:M122"/>
    <mergeCell ref="A123:A128"/>
    <mergeCell ref="B123:B128"/>
    <mergeCell ref="O123:O128"/>
    <mergeCell ref="P123:P128"/>
    <mergeCell ref="C124:E128"/>
    <mergeCell ref="K128:M128"/>
  </mergeCells>
  <phoneticPr fontId="0" type="noConversion"/>
  <pageMargins left="0" right="0" top="0" bottom="0" header="0" footer="0"/>
  <pageSetup paperSize="9" scale="37" orientation="landscape" r:id="rId1"/>
  <rowBreaks count="10" manualBreakCount="10">
    <brk id="23" max="16383" man="1"/>
    <brk id="32" max="16383" man="1"/>
    <brk id="44" max="16383" man="1"/>
    <brk id="50" max="16383" man="1"/>
    <brk id="56" max="16383" man="1"/>
    <brk id="62" max="16383" man="1"/>
    <brk id="68" max="16383" man="1"/>
    <brk id="74" max="16383" man="1"/>
    <brk id="80" max="16383" man="1"/>
    <brk id="8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>
      <c r="M1" s="19"/>
      <c r="N1" s="19"/>
      <c r="O1" s="19" t="s">
        <v>24</v>
      </c>
      <c r="P1" s="19"/>
    </row>
    <row r="2" spans="1:16" ht="21" customHeight="1">
      <c r="M2" s="20"/>
      <c r="N2" s="20"/>
      <c r="O2" s="20" t="s">
        <v>35</v>
      </c>
      <c r="P2" s="20"/>
    </row>
    <row r="3" spans="1:16" ht="19.899999999999999" customHeight="1">
      <c r="M3" s="20"/>
      <c r="N3" s="20"/>
      <c r="O3" s="20" t="s">
        <v>25</v>
      </c>
      <c r="P3" s="20"/>
    </row>
    <row r="4" spans="1:16" ht="23.45" customHeight="1">
      <c r="M4" s="20"/>
      <c r="N4" s="20"/>
      <c r="O4" s="20" t="s">
        <v>26</v>
      </c>
      <c r="P4" s="20"/>
    </row>
    <row r="5" spans="1:16" ht="26.45" customHeight="1">
      <c r="A5" s="179" t="s">
        <v>32</v>
      </c>
      <c r="B5" s="179"/>
      <c r="C5" s="179"/>
      <c r="D5" s="179"/>
      <c r="E5" s="179"/>
      <c r="F5" s="179"/>
      <c r="G5" s="179"/>
      <c r="H5" s="179"/>
      <c r="I5" s="179"/>
      <c r="J5" s="179"/>
      <c r="K5" s="179"/>
      <c r="L5" s="179"/>
      <c r="M5" s="179"/>
      <c r="N5" s="179"/>
      <c r="O5" s="179"/>
    </row>
    <row r="6" spans="1:16" ht="23.45" customHeight="1"/>
    <row r="7" spans="1:16" s="1" customFormat="1" ht="45.6" customHeight="1">
      <c r="A7" s="180" t="s">
        <v>0</v>
      </c>
      <c r="B7" s="180" t="s">
        <v>12</v>
      </c>
      <c r="C7" s="181" t="s">
        <v>13</v>
      </c>
      <c r="D7" s="181" t="s">
        <v>3</v>
      </c>
      <c r="E7" s="181" t="s">
        <v>18</v>
      </c>
      <c r="F7" s="183" t="s">
        <v>15</v>
      </c>
      <c r="G7" s="184"/>
      <c r="H7" s="184"/>
      <c r="I7" s="184"/>
      <c r="J7" s="184"/>
      <c r="K7" s="185"/>
      <c r="L7" s="186" t="s">
        <v>17</v>
      </c>
      <c r="M7" s="188" t="s">
        <v>1</v>
      </c>
      <c r="N7" s="189"/>
      <c r="O7" s="181" t="s">
        <v>33</v>
      </c>
      <c r="P7" s="181" t="s">
        <v>2</v>
      </c>
    </row>
    <row r="8" spans="1:16" s="1" customFormat="1" ht="77.45" customHeight="1">
      <c r="A8" s="181"/>
      <c r="B8" s="181"/>
      <c r="C8" s="182"/>
      <c r="D8" s="182"/>
      <c r="E8" s="182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87"/>
      <c r="M8" s="24" t="s">
        <v>5</v>
      </c>
      <c r="N8" s="24" t="s">
        <v>23</v>
      </c>
      <c r="O8" s="182"/>
      <c r="P8" s="182"/>
    </row>
    <row r="9" spans="1:16" s="1" customFormat="1" ht="30.6" customHeight="1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>
      <c r="A10" s="190">
        <v>1</v>
      </c>
      <c r="B10" s="193"/>
      <c r="C10" s="193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96"/>
      <c r="N10" s="196"/>
      <c r="O10" s="201"/>
      <c r="P10" s="204"/>
    </row>
    <row r="11" spans="1:16" ht="87" customHeight="1">
      <c r="A11" s="191"/>
      <c r="B11" s="194"/>
      <c r="C11" s="194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97"/>
      <c r="N11" s="199"/>
      <c r="O11" s="202"/>
      <c r="P11" s="205"/>
    </row>
    <row r="12" spans="1:16" ht="64.900000000000006" customHeight="1">
      <c r="A12" s="191"/>
      <c r="B12" s="194"/>
      <c r="C12" s="194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97"/>
      <c r="N12" s="199"/>
      <c r="O12" s="202"/>
      <c r="P12" s="205"/>
    </row>
    <row r="13" spans="1:16" ht="93.6" customHeight="1">
      <c r="A13" s="191"/>
      <c r="B13" s="194"/>
      <c r="C13" s="194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97"/>
      <c r="N13" s="199"/>
      <c r="O13" s="202"/>
      <c r="P13" s="205"/>
    </row>
    <row r="14" spans="1:16" ht="73.150000000000006" customHeight="1">
      <c r="A14" s="191"/>
      <c r="B14" s="194"/>
      <c r="C14" s="194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97"/>
      <c r="N14" s="199"/>
      <c r="O14" s="202"/>
      <c r="P14" s="205"/>
    </row>
    <row r="15" spans="1:16" ht="51" customHeight="1">
      <c r="A15" s="192"/>
      <c r="B15" s="195"/>
      <c r="C15" s="195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98"/>
      <c r="N15" s="200"/>
      <c r="O15" s="203"/>
      <c r="P15" s="206"/>
    </row>
    <row r="18" spans="2:2" ht="18.75">
      <c r="B18" s="23" t="s">
        <v>28</v>
      </c>
    </row>
    <row r="19" spans="2:2" ht="18.75">
      <c r="B19" s="23"/>
    </row>
    <row r="20" spans="2:2" ht="18.75">
      <c r="B20" s="23" t="s">
        <v>27</v>
      </c>
    </row>
    <row r="21" spans="2:2" ht="18.75">
      <c r="B21" s="23"/>
    </row>
    <row r="22" spans="2:2" ht="18.75">
      <c r="B22" s="23"/>
    </row>
    <row r="23" spans="2:2" ht="18.75">
      <c r="B23" s="23"/>
    </row>
    <row r="24" spans="2:2" ht="18.75">
      <c r="B24" s="23"/>
    </row>
    <row r="25" spans="2:2" ht="18.75">
      <c r="B25" s="23"/>
    </row>
    <row r="26" spans="2:2" ht="18.75">
      <c r="B26" s="23"/>
    </row>
    <row r="27" spans="2:2" ht="18.75">
      <c r="B27" s="23"/>
    </row>
    <row r="28" spans="2:2" ht="18.75">
      <c r="B28" s="23"/>
    </row>
    <row r="29" spans="2:2" ht="18.75">
      <c r="B29" s="23"/>
    </row>
    <row r="30" spans="2:2" ht="18.75">
      <c r="B30" s="23"/>
    </row>
    <row r="31" spans="2:2" ht="18.75">
      <c r="B31" s="23"/>
    </row>
    <row r="32" spans="2:2" ht="18.75">
      <c r="B32" s="23"/>
    </row>
    <row r="33" spans="2:2" ht="18.75">
      <c r="B33" s="23"/>
    </row>
    <row r="34" spans="2:2" ht="18.75">
      <c r="B34" s="23"/>
    </row>
    <row r="35" spans="2:2" ht="18.75">
      <c r="B35" s="23"/>
    </row>
    <row r="36" spans="2:2" ht="18.75">
      <c r="B36" s="23"/>
    </row>
    <row r="37" spans="2:2" ht="18.75">
      <c r="B37" s="23"/>
    </row>
    <row r="38" spans="2:2" ht="18.75">
      <c r="B38" s="23"/>
    </row>
    <row r="39" spans="2:2" ht="18.75">
      <c r="B39" s="23"/>
    </row>
    <row r="40" spans="2:2" ht="18.75">
      <c r="B40" s="23"/>
    </row>
    <row r="41" spans="2:2" ht="18.75">
      <c r="B41" s="23" t="s">
        <v>29</v>
      </c>
    </row>
    <row r="42" spans="2:2" ht="18.75">
      <c r="B42" s="23" t="s">
        <v>30</v>
      </c>
    </row>
  </sheetData>
  <mergeCells count="18">
    <mergeCell ref="P7:P8"/>
    <mergeCell ref="A10:A15"/>
    <mergeCell ref="B10:B15"/>
    <mergeCell ref="C10:C15"/>
    <mergeCell ref="M10:M15"/>
    <mergeCell ref="N10:N15"/>
    <mergeCell ref="O10:O15"/>
    <mergeCell ref="P10:P15"/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2017-05-03T11:09:36Z</dcterms:modified>
</cp:coreProperties>
</file>